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<sst xmlns="http://schemas.openxmlformats.org/spreadsheetml/2006/main" count="429" uniqueCount="127">
  <si>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</si>
  <si>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</si>
  <si>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</si>
  <si>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</si>
  <si>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</si>
  <si>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</si>
  <si>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</si>
  <si>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</si>
  <si>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</si>
  <si>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</si>
  <si>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</si>
  <si>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</si>
  <si>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</si>
  <si>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</si>
  <si>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</si>
  <si>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</si>
  <si>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</si>
  <si>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</si>
  <si>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</si>
  <si>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</si>
  <si>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</si>
  <si>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</si>
  <si>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</si>
  <si>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</si>
  <si>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</si>
  <si>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</si>
  <si>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</si>
  <si>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</si>
  <si>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</si>
  <si>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</si>
  <si>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</si>
  <si>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</si>
  <si>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</si>
  <si>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</si>
  <si>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</si>
  <si>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</si>
  <si>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</si>
  <si>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</si>
  <si>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</si>
  <si>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</si>
  <si>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</si>
  <si>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</si>
  <si>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</si>
  <si>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</si>
  <si>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</si>
  <si>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</si>
  <si>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</si>
  <si>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</si>
  <si>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</si>
  <si>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</si>
  <si>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</si>
  <si>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</si>
  <si>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</si>
  <si>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</si>
  <si>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</si>
  <si>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</si>
  <si>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</si>
  <si>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</si>
  <si>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</si>
  <si>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</si>
  <si>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</si>
  <si>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</si>
  <si>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</si>
  <si>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</si>
  <si>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</si>
  <si>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</si>
  <si>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</si>
  <si>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</si>
  <si>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</si>
  <si>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</si>
  <si>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</si>
  <si>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</si>
  <si>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</si>
  <si>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</si>
  <si>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</si>
  <si>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</si>
  <si>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</si>
  <si>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</si>
  <si>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</si>
  <si>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</si>
  <si>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</si>
  <si>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</si>
  <si>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</si>
  <si>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</si>
  <si>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</si>
  <si>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</si>
  <si>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</si>
  <si>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</si>
  <si>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</si>
  <si>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</si>
  <si>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</si>
  <si>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</si>
  <si>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</si>
  <si>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</si>
  <si>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</si>
  <si>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</si>
  <si>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</si>
  <si>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</si>
  <si>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</si>
  <si>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</si>
  <si>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</si>
  <si>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</si>
  <si>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</si>
  <si>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</si>
  <si>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</si>
  <si>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</si>
  <si>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</si>
  <si>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</si>
  <si>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</si>
  <si>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</si>
  <si>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</si>
  <si>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</si>
  <si>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</si>
  <si>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</si>
  <si>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B</t>
  </si>
  <si>
    <t>Spielleiter: R. Rammler, Tel. 081 21-825 24                           E-Mail. buli-ergebnisse@dkbc.de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</si>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</sst>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e3ba30-1b05-49a0-a26c-51cf8baa9211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6c72d7-ea1f-44a8-981f-b08b02811e8b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0c5878-b5fc-4ae5-a999-fefed5896b15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b59fda-feef-47a5-8cb4-2bc1b24fa5e2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7b9cde-3add-4360-a360-1ac4781b18f1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c82f38-911b-4309-803f-af367adc607c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1bc826-2df2-4384-9b67-2961a0ba5251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ec54e1-6a98-42ac-8edd-64daa0ef8163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b57d61-31f2-4f61-99b7-3cb5cee3d311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f78e48-979b-410e-b1eb-91fe3755f540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605ccd-96bc-41a9-a5c6-7d31df5f5831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df3763-aa73-490b-b3cc-6fe3ffdcaf06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dcec0f1-153d-4272-9d20-d5c6eccd831a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7.7109375" style="92" customWidth="1"/>
    <col min="2" max="2" width="4.7109375" style="92" customWidth="1"/>
    <col min="3" max="3" width="3.140625" style="92" customWidth="1"/>
    <col min="4" max="4" width="8.00390625" style="92" customWidth="1"/>
    <col min="5" max="5" width="3.28125" style="92" customWidth="1"/>
    <col min="6" max="7" width="4.28125" style="92" customWidth="1"/>
    <col min="8" max="8" width="0.5625" style="92" customWidth="1"/>
    <col min="9" max="9" width="3.7109375" style="92" customWidth="1"/>
    <col min="10" max="10" width="4.140625" style="92" customWidth="1"/>
    <col min="11" max="11" width="3.42187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7109375" style="92" customWidth="1"/>
    <col min="17" max="17" width="3.140625" style="92" customWidth="1"/>
    <col min="18" max="18" width="8.00390625" style="92" customWidth="1"/>
    <col min="19" max="19" width="3.28125" style="92" customWidth="1"/>
    <col min="20" max="21" width="4.28125" style="92" customWidth="1"/>
    <col min="22" max="22" width="2.8515625" style="92" customWidth="1"/>
    <col min="23" max="23" width="1.57421875" style="92" customWidth="1"/>
    <col min="24" max="24" width="4.140625" style="92" customWidth="1"/>
    <col min="25" max="25" width="3.421875" style="92" customWidth="1"/>
    <col min="26" max="26" width="3.28125" style="92" customWidth="1"/>
    <col min="27" max="16384" width="11.421875" style="92" customWidth="1"/>
  </cols>
  <sheetData>
    <row r="1" spans="7:18" ht="33" customHeight="1">
      <c r="G1" s="325" t="s">
        <v>115</v>
      </c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93" t="s">
        <v>54</v>
      </c>
    </row>
    <row r="2" spans="5:26" ht="12.75">
      <c r="E2" s="95" t="s">
        <v>80</v>
      </c>
      <c r="F2" s="96"/>
      <c r="G2" s="96"/>
      <c r="H2" s="96"/>
      <c r="I2" s="136"/>
      <c r="J2" s="144">
        <f>IF(übertrag!Q11=TRUE,"X","")</f>
      </c>
      <c r="N2" s="369" t="s">
        <v>22</v>
      </c>
      <c r="O2" s="369"/>
      <c r="P2" s="392"/>
      <c r="Q2" s="393"/>
      <c r="R2" s="393"/>
      <c r="S2" s="393"/>
      <c r="T2" s="393"/>
      <c r="U2" s="393"/>
      <c r="V2" s="393"/>
      <c r="W2" s="393"/>
      <c r="X2" s="393"/>
      <c r="Y2" s="393"/>
      <c r="Z2" s="178"/>
    </row>
    <row r="3" spans="1:26" ht="12.75" customHeight="1">
      <c r="A3" s="95" t="s">
        <v>55</v>
      </c>
      <c r="B3" s="96"/>
      <c r="C3" s="148">
        <f>IF(übertrag!Q2=TRUE,"X","")</f>
      </c>
      <c r="E3" s="134" t="s">
        <v>91</v>
      </c>
      <c r="F3" s="135"/>
      <c r="G3" s="94"/>
      <c r="H3" s="94"/>
      <c r="I3" s="94"/>
      <c r="J3" s="145">
        <f>IF(übertrag!Q6=TRUE,"X","")</f>
      </c>
      <c r="K3" s="97"/>
      <c r="L3" s="97"/>
      <c r="M3" s="98"/>
      <c r="N3" s="133" t="s">
        <v>23</v>
      </c>
      <c r="O3" s="133"/>
      <c r="P3" s="365"/>
      <c r="Q3" s="366"/>
      <c r="R3" s="366"/>
      <c r="S3" s="94"/>
      <c r="T3" s="94"/>
      <c r="U3" s="142" t="s">
        <v>2</v>
      </c>
      <c r="V3" s="370"/>
      <c r="W3" s="370"/>
      <c r="X3" s="370"/>
      <c r="Y3" s="370"/>
      <c r="Z3" s="179"/>
    </row>
    <row r="4" spans="1:26" ht="12.75" customHeight="1">
      <c r="A4" s="99" t="s">
        <v>56</v>
      </c>
      <c r="B4" s="100"/>
      <c r="C4" s="149">
        <f>IF(übertrag!Q3=TRUE,"X","")</f>
      </c>
      <c r="E4" s="99" t="s">
        <v>92</v>
      </c>
      <c r="F4" s="101"/>
      <c r="G4" s="100"/>
      <c r="H4" s="100"/>
      <c r="I4" s="100"/>
      <c r="J4" s="146">
        <f>IF(übertrag!Q5=TRUE,"X","")</f>
      </c>
      <c r="K4" s="102"/>
      <c r="L4" s="98"/>
      <c r="M4" s="98"/>
      <c r="N4" s="368" t="s">
        <v>24</v>
      </c>
      <c r="O4" s="368"/>
      <c r="P4" s="365"/>
      <c r="Q4" s="373"/>
      <c r="R4" s="373"/>
      <c r="S4" s="373"/>
      <c r="T4" s="373"/>
      <c r="U4" s="373"/>
      <c r="V4" s="373"/>
      <c r="W4" s="373"/>
      <c r="X4" s="373"/>
      <c r="Y4" s="373"/>
      <c r="Z4" s="178"/>
    </row>
    <row r="5" spans="1:26" ht="12.75" customHeight="1">
      <c r="A5" s="99" t="s">
        <v>57</v>
      </c>
      <c r="B5" s="100"/>
      <c r="C5" s="150">
        <f>IF(übertrag!Q4=TRUE,"X","")</f>
      </c>
      <c r="E5" s="99" t="s">
        <v>93</v>
      </c>
      <c r="F5" s="101"/>
      <c r="G5" s="100"/>
      <c r="H5" s="100"/>
      <c r="I5" s="100"/>
      <c r="J5" s="146">
        <f>IF(übertrag!Q7=TRUE,"X","")</f>
      </c>
      <c r="K5" s="102"/>
      <c r="L5" s="98"/>
      <c r="M5" s="98"/>
      <c r="N5" s="372" t="s">
        <v>25</v>
      </c>
      <c r="O5" s="368"/>
      <c r="P5" s="367"/>
      <c r="Q5" s="367"/>
      <c r="R5" s="367"/>
      <c r="S5" s="94"/>
      <c r="T5" s="94"/>
      <c r="U5" s="141" t="s">
        <v>3</v>
      </c>
      <c r="V5" s="374"/>
      <c r="W5" s="374"/>
      <c r="X5" s="374"/>
      <c r="Y5" s="374"/>
      <c r="Z5" s="180"/>
    </row>
    <row r="6" spans="1:26" ht="12.75" customHeight="1">
      <c r="A6" s="103"/>
      <c r="B6" s="104"/>
      <c r="C6" s="151"/>
      <c r="E6" s="105" t="s">
        <v>94</v>
      </c>
      <c r="F6" s="106"/>
      <c r="G6" s="104"/>
      <c r="H6" s="104"/>
      <c r="I6" s="104"/>
      <c r="J6" s="147">
        <f>IF(übertrag!Q8=TRUE,"X","")</f>
      </c>
      <c r="K6" s="102"/>
      <c r="L6" s="98"/>
      <c r="M6" s="98"/>
      <c r="N6" s="368" t="s">
        <v>83</v>
      </c>
      <c r="O6" s="368"/>
      <c r="P6" s="365"/>
      <c r="Q6" s="373"/>
      <c r="R6" s="373"/>
      <c r="S6" s="373"/>
      <c r="T6" s="373"/>
      <c r="U6" s="373"/>
      <c r="V6" s="373"/>
      <c r="W6" s="373"/>
      <c r="X6" s="373"/>
      <c r="Y6" s="373"/>
      <c r="Z6" s="178"/>
    </row>
    <row r="7" spans="1:25" ht="12.75">
      <c r="A7" s="98"/>
      <c r="B7" s="98"/>
      <c r="C7" s="98"/>
      <c r="L7" s="314" t="s">
        <v>103</v>
      </c>
      <c r="M7" s="314"/>
      <c r="N7" s="314"/>
      <c r="O7" s="107"/>
      <c r="P7" s="107"/>
      <c r="U7" s="108"/>
      <c r="V7" s="108"/>
      <c r="W7" s="108"/>
      <c r="X7" s="109" t="s">
        <v>58</v>
      </c>
      <c r="Y7" s="110">
        <f>IF(übertrag!AE25=23,"",übertrag!AE25)</f>
      </c>
    </row>
    <row r="8" spans="1:26" ht="12.75" customHeight="1">
      <c r="A8" s="111"/>
      <c r="B8" s="94"/>
      <c r="C8" s="112"/>
      <c r="D8" s="371" t="str">
        <f>'MANNSCHAFTEN+SPIELER'!O3</f>
        <v>Heimmannschaft</v>
      </c>
      <c r="E8" s="371"/>
      <c r="F8" s="371"/>
      <c r="G8" s="371"/>
      <c r="H8" s="371"/>
      <c r="I8" s="371"/>
      <c r="J8" s="371"/>
      <c r="K8" s="371"/>
      <c r="L8" s="315"/>
      <c r="M8" s="315"/>
      <c r="N8" s="315"/>
      <c r="O8" s="111"/>
      <c r="P8" s="113"/>
      <c r="Q8" s="112"/>
      <c r="R8" s="371" t="str">
        <f>IF(übertrag!H2,VLOOKUP(übertrag!H2,Gastmannschaft,2,),"")</f>
        <v>Gastmannschaft 1</v>
      </c>
      <c r="S8" s="371"/>
      <c r="T8" s="371"/>
      <c r="U8" s="371"/>
      <c r="V8" s="371"/>
      <c r="W8" s="371"/>
      <c r="X8" s="371"/>
      <c r="Y8" s="371"/>
      <c r="Z8" s="114"/>
    </row>
    <row r="9" ht="4.5" customHeight="1"/>
    <row r="10" spans="1:26" ht="9" customHeight="1">
      <c r="A10" s="115" t="s">
        <v>59</v>
      </c>
      <c r="B10" s="352" t="s">
        <v>112</v>
      </c>
      <c r="C10" s="353"/>
      <c r="D10" s="324"/>
      <c r="E10" s="187" t="s">
        <v>102</v>
      </c>
      <c r="F10" s="116" t="s">
        <v>61</v>
      </c>
      <c r="G10" s="116" t="s">
        <v>27</v>
      </c>
      <c r="H10" s="323" t="s">
        <v>74</v>
      </c>
      <c r="I10" s="324"/>
      <c r="J10" s="176" t="s">
        <v>99</v>
      </c>
      <c r="K10" s="177" t="s">
        <v>100</v>
      </c>
      <c r="L10" s="80"/>
      <c r="M10" s="80"/>
      <c r="N10" s="80"/>
      <c r="O10" s="115" t="s">
        <v>59</v>
      </c>
      <c r="P10" s="352" t="s">
        <v>112</v>
      </c>
      <c r="Q10" s="353"/>
      <c r="R10" s="324"/>
      <c r="S10" s="187" t="s">
        <v>102</v>
      </c>
      <c r="T10" s="116" t="s">
        <v>61</v>
      </c>
      <c r="U10" s="116" t="s">
        <v>27</v>
      </c>
      <c r="V10" s="323" t="s">
        <v>74</v>
      </c>
      <c r="W10" s="324"/>
      <c r="X10" s="176" t="s">
        <v>99</v>
      </c>
      <c r="Y10" s="177" t="s">
        <v>100</v>
      </c>
      <c r="Z10" s="79"/>
    </row>
    <row r="11" spans="1:25" ht="12.75" customHeight="1">
      <c r="A11" s="131">
        <f>übertrag!O16</f>
        <v>0</v>
      </c>
      <c r="B11" s="346">
        <f>übertrag!Z2</f>
        <v>0</v>
      </c>
      <c r="C11" s="347"/>
      <c r="D11" s="348"/>
      <c r="E11" s="137">
        <f>IF(Einzelergebnisse!A5=0,"",Einzelergebnisse!E5)</f>
      </c>
      <c r="F11" s="137">
        <f>IF(Einzelergebnisse!D5=0,"",Einzelergebnisse!D5)</f>
      </c>
      <c r="G11" s="137">
        <f>IF(Einzelergebnisse!C5=0,"",Einzelergebnisse!C5)</f>
      </c>
      <c r="H11" s="319">
        <f>IF(Einzelergebnisse!F5=0,"",Einzelergebnisse!F5)</f>
      </c>
      <c r="I11" s="320"/>
      <c r="J11" s="175">
        <f>IF(Einzelergebnisse!$A$5=0,"",IF(H11="",0,IF(H11=V11,0.5,IF(H11&gt;V11,1,IF(AND(H11&gt;0,V11=""),1,0)))))</f>
      </c>
      <c r="K11" s="330">
        <f>IF(Einzelergebnisse!A5=0,"",IF(H11="",0,IF(J16&amp;H16=X16&amp;V16,0.5,IF(J16&amp;H16&gt;X16&amp;V16,1,IF(J16&gt;X16,1,0)))))</f>
      </c>
      <c r="L11" s="117"/>
      <c r="M11" s="117"/>
      <c r="N11" s="118"/>
      <c r="O11" s="131">
        <f>IF(übertrag!O2="",übertrag!P2,übertrag!O2)</f>
        <v>0</v>
      </c>
      <c r="P11" s="340">
        <f>IF(übertrag!K2="",übertrag!L2,übertrag!K2)</f>
        <v>0</v>
      </c>
      <c r="Q11" s="340"/>
      <c r="R11" s="341"/>
      <c r="S11" s="137">
        <f>IF(Einzelergebnisse!H5=0,"",Einzelergebnisse!L5)</f>
      </c>
      <c r="T11" s="137">
        <f>IF(Einzelergebnisse!K5=0,"",Einzelergebnisse!K5)</f>
      </c>
      <c r="U11" s="137">
        <f>IF(Einzelergebnisse!J5=0,"",Einzelergebnisse!J5)</f>
      </c>
      <c r="V11" s="319">
        <f>IF(Einzelergebnisse!M5=0,"",Einzelergebnisse!M5)</f>
      </c>
      <c r="W11" s="320"/>
      <c r="X11" s="175">
        <f>IF(Einzelergebnisse!$H$5=0,"",IF(V11="",0,IF(V11=H11,0.5,IF(V11&gt;H11,1,IF(AND(V11&gt;0,H11=""),1,0)))))</f>
      </c>
      <c r="Y11" s="330">
        <f>IF(Einzelergebnisse!H5=0,"",IF(V11="",0,IF(X16&amp;V16=J16&amp;H16,0.5,IF(X16&amp;V16&gt;J16&amp;H16,1,IF(X16&gt;J16,1,0)))))</f>
      </c>
    </row>
    <row r="12" spans="1:25" ht="12.75" customHeight="1">
      <c r="A12" s="130">
        <f>übertrag!M16</f>
        <v>0</v>
      </c>
      <c r="B12" s="354"/>
      <c r="C12" s="355"/>
      <c r="D12" s="356"/>
      <c r="E12" s="137">
        <f>IF(Einzelergebnisse!A5=0,"",Einzelergebnisse!E6)</f>
      </c>
      <c r="F12" s="137">
        <f>IF(Einzelergebnisse!D6=0,"",Einzelergebnisse!D6)</f>
      </c>
      <c r="G12" s="137">
        <f>IF(Einzelergebnisse!C6=0,"",Einzelergebnisse!C6)</f>
      </c>
      <c r="H12" s="319">
        <f>IF(Einzelergebnisse!F6=0,"",Einzelergebnisse!F6)</f>
      </c>
      <c r="I12" s="320"/>
      <c r="J12" s="175">
        <f>IF(Einzelergebnisse!$A$5=0,"",IF(H12="",0,IF(H12=V12,0.5,IF(H12&gt;V12,1,IF(AND(H12&gt;0,V12=""),1,0)))))</f>
      </c>
      <c r="K12" s="331"/>
      <c r="L12" s="117"/>
      <c r="M12" s="117"/>
      <c r="N12" s="118"/>
      <c r="O12" s="130">
        <f>IF(übertrag!M2="",übertrag!N2,übertrag!M2)</f>
        <v>0</v>
      </c>
      <c r="P12" s="342"/>
      <c r="Q12" s="342"/>
      <c r="R12" s="343"/>
      <c r="S12" s="137">
        <f>IF(Einzelergebnisse!H5=0,"",Einzelergebnisse!L6)</f>
      </c>
      <c r="T12" s="137">
        <f>IF(Einzelergebnisse!K6=0,"",Einzelergebnisse!K6)</f>
      </c>
      <c r="U12" s="137">
        <f>IF(Einzelergebnisse!J6=0,"",Einzelergebnisse!J6)</f>
      </c>
      <c r="V12" s="319">
        <f>IF(Einzelergebnisse!M6=0,"",Einzelergebnisse!M6)</f>
      </c>
      <c r="W12" s="320"/>
      <c r="X12" s="175">
        <f>IF(Einzelergebnisse!$H$5=0,"",IF(V12="",0,IF(V12=H12,0.5,IF(V12&gt;H12,1,IF(AND(V12&gt;0,H12=""),1,0)))))</f>
      </c>
      <c r="Y12" s="331"/>
    </row>
    <row r="13" spans="1:25" ht="9" customHeight="1">
      <c r="A13" s="119" t="s">
        <v>59</v>
      </c>
      <c r="B13" s="337" t="s">
        <v>88</v>
      </c>
      <c r="C13" s="338"/>
      <c r="D13" s="339"/>
      <c r="E13" s="137"/>
      <c r="F13" s="137"/>
      <c r="G13" s="137"/>
      <c r="H13" s="363"/>
      <c r="I13" s="364"/>
      <c r="J13" s="175"/>
      <c r="K13" s="331"/>
      <c r="L13" s="117"/>
      <c r="M13" s="117"/>
      <c r="N13" s="118"/>
      <c r="O13" s="119" t="s">
        <v>59</v>
      </c>
      <c r="P13" s="337" t="s">
        <v>88</v>
      </c>
      <c r="Q13" s="338"/>
      <c r="R13" s="339"/>
      <c r="S13" s="137"/>
      <c r="T13" s="137"/>
      <c r="U13" s="137"/>
      <c r="V13" s="328"/>
      <c r="W13" s="329"/>
      <c r="X13" s="175"/>
      <c r="Y13" s="331"/>
    </row>
    <row r="14" spans="1:25" ht="12.75" customHeight="1">
      <c r="A14" s="132">
        <f>übertrag!O23</f>
        <v>0</v>
      </c>
      <c r="B14" s="346">
        <f>übertrag!Z9</f>
        <v>0</v>
      </c>
      <c r="C14" s="347"/>
      <c r="D14" s="348"/>
      <c r="E14" s="137">
        <f>IF(Einzelergebnisse!A5=0,"",Einzelergebnisse!E7)</f>
      </c>
      <c r="F14" s="137">
        <f>IF(Einzelergebnisse!D7=0,"",Einzelergebnisse!D7)</f>
      </c>
      <c r="G14" s="137">
        <f>IF(Einzelergebnisse!C7=0,"",Einzelergebnisse!C7)</f>
      </c>
      <c r="H14" s="319">
        <f>IF(Einzelergebnisse!F7=0,"",Einzelergebnisse!F7)</f>
      </c>
      <c r="I14" s="320"/>
      <c r="J14" s="175">
        <f>IF(Einzelergebnisse!$A$5=0,"",IF(H14="",0,IF(H14=V14,0.5,IF(H14&gt;V14,1,IF(AND(H14&gt;0,V14=""),1,0)))))</f>
      </c>
      <c r="K14" s="331"/>
      <c r="L14" s="117"/>
      <c r="M14" s="117"/>
      <c r="N14" s="118"/>
      <c r="O14" s="131">
        <f>IF(übertrag!O8="",übertrag!P8,übertrag!O8)</f>
        <v>0</v>
      </c>
      <c r="P14" s="340">
        <f>IF(übertrag!K8="",übertrag!L8,übertrag!K8)</f>
        <v>0</v>
      </c>
      <c r="Q14" s="340"/>
      <c r="R14" s="341"/>
      <c r="S14" s="137">
        <f>IF(Einzelergebnisse!H5=0,"",Einzelergebnisse!L7)</f>
      </c>
      <c r="T14" s="137">
        <f>IF(Einzelergebnisse!K7=0,"",Einzelergebnisse!K7)</f>
      </c>
      <c r="U14" s="137">
        <f>IF(Einzelergebnisse!J7=0,"",Einzelergebnisse!J7)</f>
      </c>
      <c r="V14" s="319">
        <f>IF(Einzelergebnisse!M7=0,"",Einzelergebnisse!M7)</f>
      </c>
      <c r="W14" s="320"/>
      <c r="X14" s="175">
        <f>IF(Einzelergebnisse!$H$5=0,"",IF(V14="",0,IF(V14=H14,0.5,IF(V14&gt;H14,1,IF(AND(V14&gt;0,H14=""),1,0)))))</f>
      </c>
      <c r="Y14" s="331"/>
    </row>
    <row r="15" spans="1:25" ht="12.75" customHeight="1">
      <c r="A15" s="138">
        <f>übertrag!M23</f>
        <v>0</v>
      </c>
      <c r="B15" s="349"/>
      <c r="C15" s="350"/>
      <c r="D15" s="351"/>
      <c r="E15" s="137">
        <f>IF(Einzelergebnisse!A5=0,"",Einzelergebnisse!E8)</f>
      </c>
      <c r="F15" s="137">
        <f>IF(Einzelergebnisse!D8=0,"",Einzelergebnisse!D8)</f>
      </c>
      <c r="G15" s="137">
        <f>IF(Einzelergebnisse!C8=0,"",Einzelergebnisse!C8)</f>
      </c>
      <c r="H15" s="333">
        <f>IF(Einzelergebnisse!F8=0,"",Einzelergebnisse!F8)</f>
      </c>
      <c r="I15" s="334"/>
      <c r="J15" s="175">
        <f>IF(Einzelergebnisse!$A$5=0,"",IF(H15="",0,IF(H15=V15,0.5,IF(H15&gt;V15,1,IF(AND(H15&gt;0,V15=""),1,0)))))</f>
      </c>
      <c r="K15" s="332"/>
      <c r="L15" s="117"/>
      <c r="M15" s="117"/>
      <c r="N15" s="118"/>
      <c r="O15" s="120">
        <f>IF(übertrag!M8="",übertrag!N8,übertrag!M8)</f>
        <v>0</v>
      </c>
      <c r="P15" s="344"/>
      <c r="Q15" s="344"/>
      <c r="R15" s="345"/>
      <c r="S15" s="137">
        <f>IF(Einzelergebnisse!H5=0,"",Einzelergebnisse!L8)</f>
      </c>
      <c r="T15" s="137">
        <f>IF(Einzelergebnisse!K8=0,"",Einzelergebnisse!K8)</f>
      </c>
      <c r="U15" s="137">
        <f>IF(Einzelergebnisse!J8=0,"",Einzelergebnisse!J8)</f>
      </c>
      <c r="V15" s="333">
        <f>IF(Einzelergebnisse!M8=0,"",Einzelergebnisse!M8)</f>
      </c>
      <c r="W15" s="334"/>
      <c r="X15" s="175">
        <f>IF(Einzelergebnisse!$H$5=0,"",IF(V15="",0,IF(V15=H15,0.5,IF(V15&gt;H15,1,IF(AND(V15&gt;0,H15=""),1,0)))))</f>
      </c>
      <c r="Y15" s="332"/>
    </row>
    <row r="16" spans="1:25" ht="12.75" customHeight="1">
      <c r="A16" s="121"/>
      <c r="B16" s="118"/>
      <c r="C16" s="118"/>
      <c r="D16" s="118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35">
        <f>IF(Einzelergebnisse!A5=0,"",SUM(H11:H15))</f>
      </c>
      <c r="I16" s="336"/>
      <c r="J16" s="160">
        <f>IF(Einzelergebnisse!A5=0,"",SUM(J11:J12,J14:J15))</f>
      </c>
      <c r="K16" s="139"/>
      <c r="L16" s="118"/>
      <c r="M16" s="118"/>
      <c r="N16" s="118"/>
      <c r="O16" s="121"/>
      <c r="P16" s="122"/>
      <c r="Q16" s="122"/>
      <c r="R16" s="122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35">
        <f>IF(Einzelergebnisse!H5=0,"",SUM(V11,V12,V14,V15))</f>
      </c>
      <c r="W16" s="336"/>
      <c r="X16" s="160">
        <f>IF(Einzelergebnisse!H5=0,"",SUM(X11:X12,X14:X15))</f>
      </c>
      <c r="Y16" s="139"/>
    </row>
    <row r="17" spans="1:25" ht="9" customHeight="1">
      <c r="A17" s="115" t="s">
        <v>59</v>
      </c>
      <c r="B17" s="352" t="s">
        <v>112</v>
      </c>
      <c r="C17" s="353"/>
      <c r="D17" s="324"/>
      <c r="E17" s="187" t="s">
        <v>102</v>
      </c>
      <c r="F17" s="116" t="s">
        <v>61</v>
      </c>
      <c r="G17" s="116" t="s">
        <v>27</v>
      </c>
      <c r="H17" s="323" t="s">
        <v>74</v>
      </c>
      <c r="I17" s="324"/>
      <c r="J17" s="176" t="s">
        <v>99</v>
      </c>
      <c r="K17" s="177" t="s">
        <v>100</v>
      </c>
      <c r="L17" s="80"/>
      <c r="M17" s="80"/>
      <c r="N17" s="122"/>
      <c r="O17" s="115" t="s">
        <v>59</v>
      </c>
      <c r="P17" s="352" t="s">
        <v>112</v>
      </c>
      <c r="Q17" s="353"/>
      <c r="R17" s="324"/>
      <c r="S17" s="187" t="s">
        <v>102</v>
      </c>
      <c r="T17" s="116" t="s">
        <v>61</v>
      </c>
      <c r="U17" s="116" t="s">
        <v>27</v>
      </c>
      <c r="V17" s="323" t="s">
        <v>74</v>
      </c>
      <c r="W17" s="324"/>
      <c r="X17" s="176" t="s">
        <v>99</v>
      </c>
      <c r="Y17" s="177" t="s">
        <v>100</v>
      </c>
    </row>
    <row r="18" spans="1:25" ht="12.75" customHeight="1">
      <c r="A18" s="131">
        <f>übertrag!O17</f>
        <v>0</v>
      </c>
      <c r="B18" s="346">
        <f>übertrag!Z3</f>
        <v>0</v>
      </c>
      <c r="C18" s="347"/>
      <c r="D18" s="348"/>
      <c r="E18" s="137">
        <f>IF(Einzelergebnisse!A13=0,"",Einzelergebnisse!E13)</f>
      </c>
      <c r="F18" s="137">
        <f>IF(Einzelergebnisse!D13=0,"",Einzelergebnisse!D13)</f>
      </c>
      <c r="G18" s="137">
        <f>IF(Einzelergebnisse!C13=0,"",Einzelergebnisse!C13)</f>
      </c>
      <c r="H18" s="319">
        <f>IF(Einzelergebnisse!F13=0,"",Einzelergebnisse!F13)</f>
      </c>
      <c r="I18" s="320"/>
      <c r="J18" s="175">
        <f>IF(Einzelergebnisse!$A$13=0,"",IF(H18="",0,IF(H18=V18,0.5,IF(H18&gt;V18,1,IF(AND(H18&gt;0,V18=""),1,0)))))</f>
      </c>
      <c r="K18" s="330">
        <f>IF(Einzelergebnisse!A13=0,"",IF(H18="",0,IF(J23&amp;H23=X23&amp;V23,0.5,IF(J23&amp;H23&gt;X23&amp;V23,1,IF(J23&gt;X23,1,0)))))</f>
      </c>
      <c r="L18" s="117"/>
      <c r="M18" s="117"/>
      <c r="N18" s="122"/>
      <c r="O18" s="131">
        <f>IF(übertrag!O3="",übertrag!P3,übertrag!O3)</f>
        <v>0</v>
      </c>
      <c r="P18" s="375">
        <f>IF(übertrag!K3="",übertrag!L3,übertrag!K3)</f>
        <v>0</v>
      </c>
      <c r="Q18" s="340"/>
      <c r="R18" s="341"/>
      <c r="S18" s="137">
        <f>IF(Einzelergebnisse!H13=0,"",Einzelergebnisse!L13)</f>
      </c>
      <c r="T18" s="137">
        <f>IF(Einzelergebnisse!K13=0,"",Einzelergebnisse!K13)</f>
      </c>
      <c r="U18" s="137">
        <f>IF(Einzelergebnisse!J13=0,"",Einzelergebnisse!J13)</f>
      </c>
      <c r="V18" s="319">
        <f>IF(Einzelergebnisse!M13=0,"",Einzelergebnisse!M13)</f>
      </c>
      <c r="W18" s="320"/>
      <c r="X18" s="175">
        <f>IF(Einzelergebnisse!$H$13=0,"",IF(V18="",0,IF(V18=H18,0.5,IF(V18&gt;H18,1,IF(AND(V18&gt;0,H18=""),1,0)))))</f>
      </c>
      <c r="Y18" s="330">
        <f>IF(Einzelergebnisse!H13=0,"",IF(V18="",0,IF(X23&amp;V23=J23&amp;H23,0.5,IF(X23&amp;V23&gt;J23&amp;H23,1,IF(X23&gt;J23,1,0)))))</f>
      </c>
    </row>
    <row r="19" spans="1:25" ht="12.75" customHeight="1">
      <c r="A19" s="123">
        <f>übertrag!M17</f>
        <v>0</v>
      </c>
      <c r="B19" s="354"/>
      <c r="C19" s="355"/>
      <c r="D19" s="356"/>
      <c r="E19" s="137">
        <f>IF(Einzelergebnisse!A13=0,"",Einzelergebnisse!E14)</f>
      </c>
      <c r="F19" s="137">
        <f>IF(Einzelergebnisse!D14=0,"",Einzelergebnisse!D14)</f>
      </c>
      <c r="G19" s="137">
        <f>IF(Einzelergebnisse!C14=0,"",Einzelergebnisse!C14)</f>
      </c>
      <c r="H19" s="319">
        <f>IF(Einzelergebnisse!F14=0,"",Einzelergebnisse!F14)</f>
      </c>
      <c r="I19" s="320"/>
      <c r="J19" s="175">
        <f>IF(Einzelergebnisse!$A$13=0,"",IF(H19="",0,IF(H19=V19,0.5,IF(H19&gt;V19,1,IF(AND(H19&gt;0,V19=""),1,0)))))</f>
      </c>
      <c r="K19" s="331"/>
      <c r="L19" s="117"/>
      <c r="M19" s="117"/>
      <c r="N19" s="122"/>
      <c r="O19" s="130">
        <f>IF(übertrag!M3="",übertrag!N3,übertrag!M3)</f>
        <v>0</v>
      </c>
      <c r="P19" s="377"/>
      <c r="Q19" s="342"/>
      <c r="R19" s="343"/>
      <c r="S19" s="137">
        <f>IF(Einzelergebnisse!H13=0,"",Einzelergebnisse!L14)</f>
      </c>
      <c r="T19" s="137">
        <f>IF(Einzelergebnisse!K14=0,"",Einzelergebnisse!K14)</f>
      </c>
      <c r="U19" s="137">
        <f>IF(Einzelergebnisse!J14=0,"",Einzelergebnisse!J14)</f>
      </c>
      <c r="V19" s="319">
        <f>IF(Einzelergebnisse!M14=0,"",Einzelergebnisse!M14)</f>
      </c>
      <c r="W19" s="320"/>
      <c r="X19" s="175">
        <f>IF(Einzelergebnisse!$H$13=0,"",IF(V19="",0,IF(V19=H19,0.5,IF(V19&gt;H19,1,IF(AND(V19&gt;0,H19=""),1,0)))))</f>
      </c>
      <c r="Y19" s="331"/>
    </row>
    <row r="20" spans="1:25" ht="9" customHeight="1">
      <c r="A20" s="119" t="s">
        <v>59</v>
      </c>
      <c r="B20" s="337" t="s">
        <v>88</v>
      </c>
      <c r="C20" s="338"/>
      <c r="D20" s="339"/>
      <c r="E20" s="137"/>
      <c r="F20" s="137"/>
      <c r="G20" s="137"/>
      <c r="H20" s="328"/>
      <c r="I20" s="329"/>
      <c r="J20" s="175"/>
      <c r="K20" s="331"/>
      <c r="L20" s="117"/>
      <c r="M20" s="117"/>
      <c r="N20" s="122"/>
      <c r="O20" s="119" t="s">
        <v>59</v>
      </c>
      <c r="P20" s="337" t="s">
        <v>88</v>
      </c>
      <c r="Q20" s="338"/>
      <c r="R20" s="339"/>
      <c r="S20" s="137"/>
      <c r="T20" s="137"/>
      <c r="U20" s="137"/>
      <c r="V20" s="328"/>
      <c r="W20" s="329"/>
      <c r="X20" s="175"/>
      <c r="Y20" s="331"/>
    </row>
    <row r="21" spans="1:25" ht="12.75" customHeight="1">
      <c r="A21" s="132">
        <f>übertrag!O24</f>
        <v>0</v>
      </c>
      <c r="B21" s="346">
        <f>übertrag!Z10</f>
        <v>0</v>
      </c>
      <c r="C21" s="347"/>
      <c r="D21" s="348"/>
      <c r="E21" s="137">
        <f>IF(Einzelergebnisse!A13=0,"",Einzelergebnisse!E15)</f>
      </c>
      <c r="F21" s="137">
        <f>IF(Einzelergebnisse!D15=0,"",Einzelergebnisse!D15)</f>
      </c>
      <c r="G21" s="137">
        <f>IF(Einzelergebnisse!C15=0,"",Einzelergebnisse!C15)</f>
      </c>
      <c r="H21" s="319">
        <f>IF(Einzelergebnisse!F15=0,"",Einzelergebnisse!F15)</f>
      </c>
      <c r="I21" s="320"/>
      <c r="J21" s="175">
        <f>IF(Einzelergebnisse!$A$13=0,"",IF(H21="",0,IF(H21=V21,0.5,IF(H21&gt;V21,1,IF(AND(H21&gt;0,V21=""),1,0)))))</f>
      </c>
      <c r="K21" s="331"/>
      <c r="L21" s="117"/>
      <c r="M21" s="117"/>
      <c r="N21" s="122"/>
      <c r="O21" s="131">
        <f>IF(übertrag!O9="",übertrag!P9,übertrag!O9)</f>
        <v>0</v>
      </c>
      <c r="P21" s="375">
        <f>IF(übertrag!K9="",übertrag!L9,übertrag!K9)</f>
        <v>0</v>
      </c>
      <c r="Q21" s="340"/>
      <c r="R21" s="341"/>
      <c r="S21" s="137">
        <f>IF(Einzelergebnisse!H13=0,"",Einzelergebnisse!L15)</f>
      </c>
      <c r="T21" s="137">
        <f>IF(Einzelergebnisse!K15=0,"",Einzelergebnisse!K15)</f>
      </c>
      <c r="U21" s="137">
        <f>IF(Einzelergebnisse!J15=0,"",Einzelergebnisse!J15)</f>
      </c>
      <c r="V21" s="319">
        <f>IF(Einzelergebnisse!M15=0,"",Einzelergebnisse!M15)</f>
      </c>
      <c r="W21" s="320"/>
      <c r="X21" s="175">
        <f>IF(Einzelergebnisse!$H$13=0,"",IF(V21="",0,IF(V21=H21,0.5,IF(V21&gt;H21,1,IF(AND(V21&gt;0,H21=""),1,0)))))</f>
      </c>
      <c r="Y21" s="331"/>
    </row>
    <row r="22" spans="1:25" ht="12.75" customHeight="1">
      <c r="A22" s="138">
        <f>übertrag!M24</f>
        <v>0</v>
      </c>
      <c r="B22" s="349"/>
      <c r="C22" s="350"/>
      <c r="D22" s="351"/>
      <c r="E22" s="137">
        <f>IF(Einzelergebnisse!A13=0,"",Einzelergebnisse!E16)</f>
      </c>
      <c r="F22" s="137">
        <f>IF(Einzelergebnisse!D16=0,"",Einzelergebnisse!D16)</f>
      </c>
      <c r="G22" s="137">
        <f>IF(Einzelergebnisse!C16=0,"",Einzelergebnisse!C16)</f>
      </c>
      <c r="H22" s="319">
        <f>IF(Einzelergebnisse!F16=0,"",Einzelergebnisse!F16)</f>
      </c>
      <c r="I22" s="320"/>
      <c r="J22" s="175">
        <f>IF(Einzelergebnisse!$A$13=0,"",IF(H22="",0,IF(H22=V22,0.5,IF(H22&gt;V22,1,IF(AND(H22&gt;0,V22=""),1,0)))))</f>
      </c>
      <c r="K22" s="332"/>
      <c r="L22" s="117"/>
      <c r="M22" s="117"/>
      <c r="N22" s="122"/>
      <c r="O22" s="120">
        <f>IF(übertrag!M9="",übertrag!N9,übertrag!M9)</f>
        <v>0</v>
      </c>
      <c r="P22" s="376"/>
      <c r="Q22" s="344"/>
      <c r="R22" s="345"/>
      <c r="S22" s="137">
        <f>IF(Einzelergebnisse!H13=0,"",Einzelergebnisse!L16)</f>
      </c>
      <c r="T22" s="137">
        <f>IF(Einzelergebnisse!K16=0,"",Einzelergebnisse!K16)</f>
      </c>
      <c r="U22" s="137">
        <f>IF(Einzelergebnisse!J16=0,"",Einzelergebnisse!J16)</f>
      </c>
      <c r="V22" s="319">
        <f>IF(Einzelergebnisse!M16=0,"",Einzelergebnisse!M16)</f>
      </c>
      <c r="W22" s="320"/>
      <c r="X22" s="175">
        <f>IF(Einzelergebnisse!$H$13=0,"",IF(V22="",0,IF(V22=H22,0.5,IF(V22&gt;H22,1,IF(AND(V22&gt;0,H22=""),1,0)))))</f>
      </c>
      <c r="Y22" s="332"/>
    </row>
    <row r="23" spans="1:25" ht="12.75" customHeight="1">
      <c r="A23" s="121"/>
      <c r="B23" s="122"/>
      <c r="C23" s="122"/>
      <c r="D23" s="122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21">
        <f>IF(Einzelergebnisse!A13=0,"",SUM(H18:H22))</f>
      </c>
      <c r="I23" s="322"/>
      <c r="J23" s="160">
        <f>IF(Einzelergebnisse!A13=0,"",SUM(J18:J19,J21:J22))</f>
      </c>
      <c r="K23" s="139"/>
      <c r="L23" s="118"/>
      <c r="M23" s="118"/>
      <c r="N23" s="122"/>
      <c r="O23" s="121"/>
      <c r="P23" s="122"/>
      <c r="Q23" s="122"/>
      <c r="R23" s="122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21">
        <f>IF(Einzelergebnisse!H13=0,"",SUM(V18,V19,V21,V22))</f>
      </c>
      <c r="W23" s="322"/>
      <c r="X23" s="160">
        <f>IF(Einzelergebnisse!H13=0,"",SUM(X18:X19,X21:X22))</f>
      </c>
      <c r="Y23" s="140"/>
    </row>
    <row r="24" spans="1:25" ht="9" customHeight="1">
      <c r="A24" s="115" t="s">
        <v>59</v>
      </c>
      <c r="B24" s="352" t="s">
        <v>112</v>
      </c>
      <c r="C24" s="353"/>
      <c r="D24" s="324"/>
      <c r="E24" s="187" t="s">
        <v>102</v>
      </c>
      <c r="F24" s="116" t="s">
        <v>61</v>
      </c>
      <c r="G24" s="116" t="s">
        <v>27</v>
      </c>
      <c r="H24" s="323" t="s">
        <v>74</v>
      </c>
      <c r="I24" s="324"/>
      <c r="J24" s="176" t="s">
        <v>99</v>
      </c>
      <c r="K24" s="177" t="s">
        <v>100</v>
      </c>
      <c r="L24" s="80"/>
      <c r="M24" s="80"/>
      <c r="N24" s="122"/>
      <c r="O24" s="115" t="s">
        <v>59</v>
      </c>
      <c r="P24" s="352" t="s">
        <v>112</v>
      </c>
      <c r="Q24" s="353"/>
      <c r="R24" s="324"/>
      <c r="S24" s="187" t="s">
        <v>102</v>
      </c>
      <c r="T24" s="116" t="s">
        <v>61</v>
      </c>
      <c r="U24" s="116" t="s">
        <v>27</v>
      </c>
      <c r="V24" s="323" t="s">
        <v>74</v>
      </c>
      <c r="W24" s="324"/>
      <c r="X24" s="176" t="s">
        <v>99</v>
      </c>
      <c r="Y24" s="177" t="s">
        <v>100</v>
      </c>
    </row>
    <row r="25" spans="1:25" ht="12.75" customHeight="1">
      <c r="A25" s="131">
        <f>übertrag!O18</f>
        <v>0</v>
      </c>
      <c r="B25" s="346">
        <f>übertrag!Z4</f>
        <v>0</v>
      </c>
      <c r="C25" s="347"/>
      <c r="D25" s="348"/>
      <c r="E25" s="137">
        <f>IF(Einzelergebnisse!A21=0,"",Einzelergebnisse!E21)</f>
      </c>
      <c r="F25" s="137">
        <f>IF(Einzelergebnisse!D21=0,"",Einzelergebnisse!D21)</f>
      </c>
      <c r="G25" s="137">
        <f>IF(Einzelergebnisse!C21=0,"",Einzelergebnisse!C21)</f>
      </c>
      <c r="H25" s="319">
        <f>IF(Einzelergebnisse!F21=0,"",Einzelergebnisse!F21)</f>
      </c>
      <c r="I25" s="320"/>
      <c r="J25" s="175">
        <f>IF(Einzelergebnisse!$A$21=0,"",IF(H25="",0,IF(H25=V25,0.5,IF(H25&gt;V25,1,IF(AND(H25&gt;0,V25=""),1,0)))))</f>
      </c>
      <c r="K25" s="330">
        <f>IF(Einzelergebnisse!A21=0,"",IF(H25="",0,IF(J30&amp;H30=X30&amp;V30,0.5,IF(J30&amp;H30&gt;X30&amp;V30,1,IF(J30&gt;X30,1,0)))))</f>
      </c>
      <c r="L25" s="117"/>
      <c r="M25" s="117"/>
      <c r="N25" s="122"/>
      <c r="O25" s="131">
        <f>IF(übertrag!O4="",übertrag!P4,übertrag!O4)</f>
        <v>0</v>
      </c>
      <c r="P25" s="375">
        <f>IF(übertrag!K4="",übertrag!L4,übertrag!K4)</f>
        <v>0</v>
      </c>
      <c r="Q25" s="340"/>
      <c r="R25" s="341"/>
      <c r="S25" s="137">
        <f>IF(Einzelergebnisse!H21=0,"",Einzelergebnisse!L21)</f>
      </c>
      <c r="T25" s="137">
        <f>IF(Einzelergebnisse!K21=0,"",Einzelergebnisse!K21)</f>
      </c>
      <c r="U25" s="137">
        <f>IF(Einzelergebnisse!J21=0,"",Einzelergebnisse!J21)</f>
      </c>
      <c r="V25" s="319">
        <f>IF(Einzelergebnisse!M21=0,"",Einzelergebnisse!M21)</f>
      </c>
      <c r="W25" s="320"/>
      <c r="X25" s="175">
        <f>IF(Einzelergebnisse!$H$21=0,"",IF(V25="",0,IF(V25=H25,0.5,IF(V25&gt;H25,1,IF(AND(V25&gt;0,H25=""),1,0)))))</f>
      </c>
      <c r="Y25" s="330">
        <f>IF(Einzelergebnisse!H21=0,"",IF(V25="",0,IF(X30&amp;V30=J30&amp;H30,0.5,IF(X30&amp;V30&gt;J30&amp;H30,1,IF(X30&gt;J30,1,0)))))</f>
      </c>
    </row>
    <row r="26" spans="1:25" ht="12.75" customHeight="1">
      <c r="A26" s="123">
        <f>übertrag!M18</f>
        <v>0</v>
      </c>
      <c r="B26" s="354"/>
      <c r="C26" s="355"/>
      <c r="D26" s="356"/>
      <c r="E26" s="137">
        <f>IF(Einzelergebnisse!A21=0,"",Einzelergebnisse!E22)</f>
      </c>
      <c r="F26" s="137">
        <f>IF(Einzelergebnisse!D22=0,"",Einzelergebnisse!D22)</f>
      </c>
      <c r="G26" s="137">
        <f>IF(Einzelergebnisse!C22=0,"",Einzelergebnisse!C22)</f>
      </c>
      <c r="H26" s="319">
        <f>IF(Einzelergebnisse!F22=0,"",Einzelergebnisse!F22)</f>
      </c>
      <c r="I26" s="320"/>
      <c r="J26" s="175">
        <f>IF(Einzelergebnisse!$A$21=0,"",IF(H26="",0,IF(H26=V26,0.5,IF(H26&gt;V26,1,IF(AND(H26&gt;0,V26=""),1,0)))))</f>
      </c>
      <c r="K26" s="331"/>
      <c r="L26" s="117"/>
      <c r="M26" s="117"/>
      <c r="N26" s="122"/>
      <c r="O26" s="130">
        <f>IF(übertrag!M4="",übertrag!N4,übertrag!M4)</f>
        <v>0</v>
      </c>
      <c r="P26" s="377"/>
      <c r="Q26" s="342"/>
      <c r="R26" s="343"/>
      <c r="S26" s="137">
        <f>IF(Einzelergebnisse!H21=0,"",Einzelergebnisse!L22)</f>
      </c>
      <c r="T26" s="137">
        <f>IF(Einzelergebnisse!K22=0,"",Einzelergebnisse!K22)</f>
      </c>
      <c r="U26" s="137">
        <f>IF(Einzelergebnisse!J22=0,"",Einzelergebnisse!J22)</f>
      </c>
      <c r="V26" s="319">
        <f>IF(Einzelergebnisse!M22=0,"",Einzelergebnisse!M22)</f>
      </c>
      <c r="W26" s="320"/>
      <c r="X26" s="175">
        <f>IF(Einzelergebnisse!$H$21=0,"",IF(V26="",0,IF(V26=H26,0.5,IF(V26&gt;H26,1,IF(AND(V26&gt;0,H26=""),1,0)))))</f>
      </c>
      <c r="Y26" s="331"/>
    </row>
    <row r="27" spans="1:25" ht="9" customHeight="1">
      <c r="A27" s="119" t="s">
        <v>59</v>
      </c>
      <c r="B27" s="337" t="s">
        <v>88</v>
      </c>
      <c r="C27" s="338"/>
      <c r="D27" s="339"/>
      <c r="E27" s="137"/>
      <c r="F27" s="137"/>
      <c r="G27" s="137"/>
      <c r="H27" s="328"/>
      <c r="I27" s="329"/>
      <c r="J27" s="175"/>
      <c r="K27" s="331"/>
      <c r="L27" s="117"/>
      <c r="M27" s="117"/>
      <c r="N27" s="122"/>
      <c r="O27" s="119" t="s">
        <v>59</v>
      </c>
      <c r="P27" s="337" t="s">
        <v>88</v>
      </c>
      <c r="Q27" s="338"/>
      <c r="R27" s="339"/>
      <c r="S27" s="137"/>
      <c r="T27" s="137"/>
      <c r="U27" s="137"/>
      <c r="V27" s="328"/>
      <c r="W27" s="329"/>
      <c r="X27" s="175"/>
      <c r="Y27" s="331"/>
    </row>
    <row r="28" spans="1:25" ht="12.75" customHeight="1">
      <c r="A28" s="132">
        <f>übertrag!O25</f>
        <v>0</v>
      </c>
      <c r="B28" s="346">
        <f>übertrag!Z11</f>
        <v>0</v>
      </c>
      <c r="C28" s="347"/>
      <c r="D28" s="348"/>
      <c r="E28" s="137">
        <f>IF(Einzelergebnisse!A21=0,"",Einzelergebnisse!E23)</f>
      </c>
      <c r="F28" s="137">
        <f>IF(Einzelergebnisse!D23=0,"",Einzelergebnisse!D23)</f>
      </c>
      <c r="G28" s="137">
        <f>IF(Einzelergebnisse!C23=0,"",Einzelergebnisse!C23)</f>
      </c>
      <c r="H28" s="319">
        <f>IF(Einzelergebnisse!F23=0,"",Einzelergebnisse!F23)</f>
      </c>
      <c r="I28" s="320"/>
      <c r="J28" s="175">
        <f>IF(Einzelergebnisse!$A$21=0,"",IF(H28="",0,IF(H28=V28,0.5,IF(H28&gt;V28,1,IF(AND(H28&gt;0,V28=""),1,0)))))</f>
      </c>
      <c r="K28" s="331"/>
      <c r="L28" s="117"/>
      <c r="M28" s="117"/>
      <c r="N28" s="122"/>
      <c r="O28" s="131">
        <f>IF(übertrag!O10="",übertrag!P10,übertrag!O10)</f>
        <v>0</v>
      </c>
      <c r="P28" s="375">
        <f>IF(übertrag!K10="",übertrag!L10,übertrag!K10)</f>
        <v>0</v>
      </c>
      <c r="Q28" s="340"/>
      <c r="R28" s="341"/>
      <c r="S28" s="137">
        <f>IF(Einzelergebnisse!H21=0,"",Einzelergebnisse!L23)</f>
      </c>
      <c r="T28" s="137">
        <f>IF(Einzelergebnisse!K23=0,"",Einzelergebnisse!K23)</f>
      </c>
      <c r="U28" s="137">
        <f>IF(Einzelergebnisse!J23=0,"",Einzelergebnisse!J23)</f>
      </c>
      <c r="V28" s="319">
        <f>IF(Einzelergebnisse!M23=0,"",Einzelergebnisse!M23)</f>
      </c>
      <c r="W28" s="320"/>
      <c r="X28" s="175">
        <f>IF(Einzelergebnisse!$H$21=0,"",IF(V28="",0,IF(V28=H28,0.5,IF(V28&gt;H28,1,IF(AND(V28&gt;0,H28=""),1,0)))))</f>
      </c>
      <c r="Y28" s="331"/>
    </row>
    <row r="29" spans="1:25" ht="12.75" customHeight="1">
      <c r="A29" s="138">
        <f>übertrag!M25</f>
        <v>0</v>
      </c>
      <c r="B29" s="349"/>
      <c r="C29" s="350"/>
      <c r="D29" s="351"/>
      <c r="E29" s="137">
        <f>IF(Einzelergebnisse!A21=0,"",Einzelergebnisse!E24)</f>
      </c>
      <c r="F29" s="137">
        <f>IF(Einzelergebnisse!D24=0,"",Einzelergebnisse!D24)</f>
      </c>
      <c r="G29" s="137">
        <f>IF(Einzelergebnisse!C24=0,"",Einzelergebnisse!C24)</f>
      </c>
      <c r="H29" s="319">
        <f>IF(Einzelergebnisse!F24=0,"",Einzelergebnisse!F24)</f>
      </c>
      <c r="I29" s="320"/>
      <c r="J29" s="175">
        <f>IF(Einzelergebnisse!$A$21=0,"",IF(H29="",0,IF(H29=V29,0.5,IF(H29&gt;V29,1,IF(AND(H29&gt;0,V29=""),1,0)))))</f>
      </c>
      <c r="K29" s="332"/>
      <c r="L29" s="117"/>
      <c r="M29" s="117"/>
      <c r="N29" s="122"/>
      <c r="O29" s="120">
        <f>IF(übertrag!M10="",übertrag!N10,übertrag!M10)</f>
        <v>0</v>
      </c>
      <c r="P29" s="376"/>
      <c r="Q29" s="344"/>
      <c r="R29" s="345"/>
      <c r="S29" s="161">
        <f>IF(Einzelergebnisse!H21=0,"",Einzelergebnisse!L24)</f>
      </c>
      <c r="T29" s="162">
        <f>IF(Einzelergebnisse!K24=0,"",Einzelergebnisse!K24)</f>
      </c>
      <c r="U29" s="137">
        <f>IF(Einzelergebnisse!J24=0,"",Einzelergebnisse!J24)</f>
      </c>
      <c r="V29" s="319">
        <f>IF(Einzelergebnisse!M24=0,"",Einzelergebnisse!M24)</f>
      </c>
      <c r="W29" s="320"/>
      <c r="X29" s="175">
        <f>IF(Einzelergebnisse!$H$21=0,"",IF(V29="",0,IF(V29=H29,0.5,IF(V29&gt;H29,1,IF(AND(V29&gt;0,H29=""),1,0)))))</f>
      </c>
      <c r="Y29" s="332"/>
    </row>
    <row r="30" spans="1:25" ht="12.75" customHeight="1">
      <c r="A30" s="121"/>
      <c r="B30" s="122"/>
      <c r="C30" s="122"/>
      <c r="D30" s="122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21">
        <f>IF(Einzelergebnisse!A21=0,"",SUM(H25:H29))</f>
      </c>
      <c r="I30" s="322"/>
      <c r="J30" s="160">
        <f>IF(Einzelergebnisse!A21=0,"",SUM(J25:J26,J28:J29))</f>
      </c>
      <c r="K30" s="139"/>
      <c r="L30" s="118"/>
      <c r="M30" s="118"/>
      <c r="N30" s="122"/>
      <c r="O30" s="121"/>
      <c r="P30" s="122"/>
      <c r="Q30" s="122"/>
      <c r="R30" s="122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21">
        <f>IF(Einzelergebnisse!H21=0,"",SUM(V25,V26,V28,V29))</f>
      </c>
      <c r="W30" s="322"/>
      <c r="X30" s="160">
        <f>IF(Einzelergebnisse!H21=0,"",SUM(X25:X26,X28:X29))</f>
      </c>
      <c r="Y30" s="139"/>
    </row>
    <row r="31" spans="1:25" ht="9" customHeight="1">
      <c r="A31" s="115" t="s">
        <v>59</v>
      </c>
      <c r="B31" s="352" t="s">
        <v>112</v>
      </c>
      <c r="C31" s="353"/>
      <c r="D31" s="324"/>
      <c r="E31" s="187" t="s">
        <v>102</v>
      </c>
      <c r="F31" s="116" t="s">
        <v>61</v>
      </c>
      <c r="G31" s="116" t="s">
        <v>27</v>
      </c>
      <c r="H31" s="323" t="s">
        <v>74</v>
      </c>
      <c r="I31" s="324"/>
      <c r="J31" s="176" t="s">
        <v>99</v>
      </c>
      <c r="K31" s="177" t="s">
        <v>100</v>
      </c>
      <c r="L31" s="80"/>
      <c r="M31" s="80"/>
      <c r="N31" s="122"/>
      <c r="O31" s="115" t="s">
        <v>59</v>
      </c>
      <c r="P31" s="352" t="s">
        <v>112</v>
      </c>
      <c r="Q31" s="353"/>
      <c r="R31" s="324"/>
      <c r="S31" s="187" t="s">
        <v>102</v>
      </c>
      <c r="T31" s="116" t="s">
        <v>61</v>
      </c>
      <c r="U31" s="116" t="s">
        <v>27</v>
      </c>
      <c r="V31" s="323" t="s">
        <v>74</v>
      </c>
      <c r="W31" s="324"/>
      <c r="X31" s="176" t="s">
        <v>101</v>
      </c>
      <c r="Y31" s="177" t="s">
        <v>100</v>
      </c>
    </row>
    <row r="32" spans="1:25" ht="12.75" customHeight="1">
      <c r="A32" s="132">
        <f>übertrag!O19</f>
        <v>0</v>
      </c>
      <c r="B32" s="346">
        <f>übertrag!Z5</f>
        <v>0</v>
      </c>
      <c r="C32" s="347"/>
      <c r="D32" s="348"/>
      <c r="E32" s="137">
        <f>IF(Einzelergebnisse!A29=0,"",Einzelergebnisse!E29)</f>
      </c>
      <c r="F32" s="137">
        <f>IF(Einzelergebnisse!D29=0,"",Einzelergebnisse!D29)</f>
      </c>
      <c r="G32" s="137">
        <f>IF(Einzelergebnisse!C29=0,"",Einzelergebnisse!C29)</f>
      </c>
      <c r="H32" s="319">
        <f>IF(Einzelergebnisse!F29=0,"",Einzelergebnisse!F29)</f>
      </c>
      <c r="I32" s="320"/>
      <c r="J32" s="175">
        <f>IF(Einzelergebnisse!$A$29=0,"",IF(H32="",0,IF(H32=V32,0.5,IF(H32&gt;V32,1,IF(AND(H32&gt;0,V32=""),1,0)))))</f>
      </c>
      <c r="K32" s="330">
        <f>IF(Einzelergebnisse!A29=0,"",IF(H32="",0,IF(J37&amp;H37=X37&amp;V37,0.5,IF(J37&amp;H37&gt;X37&amp;V37,1,IF(J37&gt;X37,1,0)))))</f>
      </c>
      <c r="L32" s="117"/>
      <c r="M32" s="117"/>
      <c r="N32" s="122"/>
      <c r="O32" s="131">
        <f>IF(übertrag!O5="",übertrag!P5,übertrag!O5)</f>
        <v>0</v>
      </c>
      <c r="P32" s="375">
        <f>IF(übertrag!K5="",übertrag!L5,übertrag!K5)</f>
        <v>0</v>
      </c>
      <c r="Q32" s="340"/>
      <c r="R32" s="341"/>
      <c r="S32" s="137">
        <f>IF(Einzelergebnisse!H29=0,"",Einzelergebnisse!L29)</f>
      </c>
      <c r="T32" s="137">
        <f>IF(Einzelergebnisse!K29=0,"",Einzelergebnisse!K29)</f>
      </c>
      <c r="U32" s="137">
        <f>IF(Einzelergebnisse!J29=0,"",Einzelergebnisse!J29)</f>
      </c>
      <c r="V32" s="319">
        <f>IF(Einzelergebnisse!M29=0,"",Einzelergebnisse!M29)</f>
      </c>
      <c r="W32" s="320"/>
      <c r="X32" s="175">
        <f>IF(Einzelergebnisse!$H$29=0,"",IF(V32="",0,IF(V32=H32,0.5,IF(V32&gt;H32,1,IF(AND(V32&gt;0,H32=""),1,0)))))</f>
      </c>
      <c r="Y32" s="330">
        <f>IF(Einzelergebnisse!H29=0,"",IF(V32="",0,IF(X37&amp;V37=J37&amp;H37,0.5,IF(X37&amp;V37&gt;J37&amp;H37,1,IF(X37&gt;J37,1,0)))))</f>
      </c>
    </row>
    <row r="33" spans="1:25" ht="12.75" customHeight="1">
      <c r="A33" s="123">
        <f>übertrag!M19</f>
        <v>0</v>
      </c>
      <c r="B33" s="354"/>
      <c r="C33" s="355"/>
      <c r="D33" s="356"/>
      <c r="E33" s="137">
        <f>IF(Einzelergebnisse!A29=0,"",Einzelergebnisse!E30)</f>
      </c>
      <c r="F33" s="137">
        <f>IF(Einzelergebnisse!D30=0,"",Einzelergebnisse!D30)</f>
      </c>
      <c r="G33" s="137">
        <f>IF(Einzelergebnisse!C30=0,"",Einzelergebnisse!C30)</f>
      </c>
      <c r="H33" s="319">
        <f>IF(Einzelergebnisse!F30=0,"",Einzelergebnisse!F30)</f>
      </c>
      <c r="I33" s="320"/>
      <c r="J33" s="175">
        <f>IF(Einzelergebnisse!$A$29=0,"",IF(H33="",0,IF(H33=V33,0.5,IF(H33&gt;V33,1,IF(AND(H33&gt;0,V33=""),1,0)))))</f>
      </c>
      <c r="K33" s="331"/>
      <c r="L33" s="117"/>
      <c r="M33" s="117"/>
      <c r="N33" s="122"/>
      <c r="O33" s="130">
        <f>IF(übertrag!M5="",übertrag!N5,übertrag!M5)</f>
        <v>0</v>
      </c>
      <c r="P33" s="377"/>
      <c r="Q33" s="342"/>
      <c r="R33" s="343"/>
      <c r="S33" s="137">
        <f>IF(Einzelergebnisse!H29=0,"",Einzelergebnisse!L30)</f>
      </c>
      <c r="T33" s="137">
        <f>IF(Einzelergebnisse!K30=0,"",Einzelergebnisse!K30)</f>
      </c>
      <c r="U33" s="137">
        <f>IF(Einzelergebnisse!J30=0,"",Einzelergebnisse!J30)</f>
      </c>
      <c r="V33" s="319">
        <f>IF(Einzelergebnisse!M30=0,"",Einzelergebnisse!M30)</f>
      </c>
      <c r="W33" s="320"/>
      <c r="X33" s="175">
        <f>IF(Einzelergebnisse!$H$29=0,"",IF(V33="",0,IF(V33=H33,0.5,IF(V33&gt;H33,1,IF(AND(V33&gt;0,H33=""),1,0)))))</f>
      </c>
      <c r="Y33" s="331"/>
    </row>
    <row r="34" spans="1:25" ht="9" customHeight="1">
      <c r="A34" s="119" t="s">
        <v>59</v>
      </c>
      <c r="B34" s="337" t="s">
        <v>88</v>
      </c>
      <c r="C34" s="338"/>
      <c r="D34" s="339"/>
      <c r="E34" s="137"/>
      <c r="F34" s="137"/>
      <c r="G34" s="137"/>
      <c r="H34" s="328"/>
      <c r="I34" s="329"/>
      <c r="J34" s="175"/>
      <c r="K34" s="331"/>
      <c r="L34" s="117"/>
      <c r="M34" s="117"/>
      <c r="N34" s="122"/>
      <c r="O34" s="119" t="s">
        <v>59</v>
      </c>
      <c r="P34" s="337" t="s">
        <v>88</v>
      </c>
      <c r="Q34" s="338"/>
      <c r="R34" s="339"/>
      <c r="S34" s="137"/>
      <c r="T34" s="137"/>
      <c r="U34" s="137"/>
      <c r="V34" s="328"/>
      <c r="W34" s="329"/>
      <c r="X34" s="175"/>
      <c r="Y34" s="331"/>
    </row>
    <row r="35" spans="1:25" ht="12.75" customHeight="1">
      <c r="A35" s="132">
        <f>übertrag!O26</f>
        <v>0</v>
      </c>
      <c r="B35" s="346">
        <f>übertrag!Z12</f>
        <v>0</v>
      </c>
      <c r="C35" s="347"/>
      <c r="D35" s="348"/>
      <c r="E35" s="137">
        <f>IF(Einzelergebnisse!A29=0,"",Einzelergebnisse!E31)</f>
      </c>
      <c r="F35" s="137">
        <f>IF(Einzelergebnisse!D31=0,"",Einzelergebnisse!D31)</f>
      </c>
      <c r="G35" s="137">
        <f>IF(Einzelergebnisse!C31=0,"",Einzelergebnisse!C31)</f>
      </c>
      <c r="H35" s="319">
        <f>IF(Einzelergebnisse!F31=0,"",Einzelergebnisse!F31)</f>
      </c>
      <c r="I35" s="320"/>
      <c r="J35" s="175">
        <f>IF(Einzelergebnisse!$A$29=0,"",IF(H35="",0,IF(H35=V35,0.5,IF(H35&gt;V35,1,IF(AND(H35&gt;0,V35=""),1,0)))))</f>
      </c>
      <c r="K35" s="331"/>
      <c r="L35" s="117"/>
      <c r="M35" s="117"/>
      <c r="N35" s="122"/>
      <c r="O35" s="131">
        <f>IF(übertrag!O11="",übertrag!P11,übertrag!O11)</f>
        <v>0</v>
      </c>
      <c r="P35" s="340">
        <f>IF(übertrag!K11="",übertrag!L11,übertrag!K11)</f>
        <v>0</v>
      </c>
      <c r="Q35" s="340"/>
      <c r="R35" s="341"/>
      <c r="S35" s="137">
        <f>IF(Einzelergebnisse!H29=0,"",Einzelergebnisse!L31)</f>
      </c>
      <c r="T35" s="137">
        <f>IF(Einzelergebnisse!K31=0,"",Einzelergebnisse!K31)</f>
      </c>
      <c r="U35" s="137">
        <f>IF(Einzelergebnisse!J31=0,"",Einzelergebnisse!J31)</f>
      </c>
      <c r="V35" s="319">
        <f>IF(Einzelergebnisse!M31=0,"",Einzelergebnisse!M31)</f>
      </c>
      <c r="W35" s="320"/>
      <c r="X35" s="175">
        <f>IF(Einzelergebnisse!$H$29=0,"",IF(V35="",0,IF(V35=H35,0.5,IF(V35&gt;H35,1,IF(AND(V35&gt;0,H35=""),1,0)))))</f>
      </c>
      <c r="Y35" s="331"/>
    </row>
    <row r="36" spans="1:25" ht="12.75" customHeight="1">
      <c r="A36" s="138">
        <f>übertrag!M26</f>
        <v>0</v>
      </c>
      <c r="B36" s="349"/>
      <c r="C36" s="350"/>
      <c r="D36" s="351"/>
      <c r="E36" s="137">
        <f>IF(Einzelergebnisse!A29=0,"",Einzelergebnisse!E32)</f>
      </c>
      <c r="F36" s="137">
        <f>IF(Einzelergebnisse!D32=0,"",Einzelergebnisse!D32)</f>
      </c>
      <c r="G36" s="137">
        <f>IF(Einzelergebnisse!C32=0,"",Einzelergebnisse!C32)</f>
      </c>
      <c r="H36" s="319">
        <f>IF(Einzelergebnisse!F32=0,"",Einzelergebnisse!F32)</f>
      </c>
      <c r="I36" s="320"/>
      <c r="J36" s="175">
        <f>IF(Einzelergebnisse!$A$29=0,"",IF(H36="",0,IF(H36=V36,0.5,IF(H36&gt;V36,1,IF(AND(H36&gt;0,V36=""),1,0)))))</f>
      </c>
      <c r="K36" s="332"/>
      <c r="L36" s="117"/>
      <c r="M36" s="117"/>
      <c r="N36" s="122"/>
      <c r="O36" s="120">
        <f>IF(übertrag!M11="",übertrag!N11,übertrag!M11)</f>
        <v>0</v>
      </c>
      <c r="P36" s="344"/>
      <c r="Q36" s="344"/>
      <c r="R36" s="345"/>
      <c r="S36" s="137">
        <f>IF(Einzelergebnisse!H29=0,"",Einzelergebnisse!L32)</f>
      </c>
      <c r="T36" s="137">
        <f>IF(Einzelergebnisse!K32=0,"",Einzelergebnisse!K32)</f>
      </c>
      <c r="U36" s="137">
        <f>IF(Einzelergebnisse!J32=0,"",Einzelergebnisse!J32)</f>
      </c>
      <c r="V36" s="319">
        <f>IF(Einzelergebnisse!M32=0,"",Einzelergebnisse!M32)</f>
      </c>
      <c r="W36" s="320"/>
      <c r="X36" s="175">
        <f>IF(Einzelergebnisse!$H$29=0,"",IF(V36="",0,IF(V36=H36,0.5,IF(V36&gt;H36,1,IF(AND(V36&gt;0,H36=""),1,0)))))</f>
      </c>
      <c r="Y36" s="332"/>
    </row>
    <row r="37" spans="1:25" ht="12.75" customHeight="1">
      <c r="A37" s="121"/>
      <c r="B37" s="122"/>
      <c r="C37" s="122"/>
      <c r="D37" s="122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21">
        <f>IF(Einzelergebnisse!A29=0,"",SUM(H32:H36))</f>
      </c>
      <c r="I37" s="322"/>
      <c r="J37" s="160">
        <f>IF(Einzelergebnisse!A29=0,"",SUM(J32:J33,J35:J36))</f>
      </c>
      <c r="K37" s="139"/>
      <c r="L37" s="118"/>
      <c r="M37" s="118"/>
      <c r="N37" s="122"/>
      <c r="O37" s="121"/>
      <c r="P37" s="122"/>
      <c r="Q37" s="122"/>
      <c r="R37" s="122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21">
        <f>IF(Einzelergebnisse!H29=0,"",SUM(V32,V33,V35,V36))</f>
      </c>
      <c r="W37" s="322"/>
      <c r="X37" s="160">
        <f>IF(Einzelergebnisse!H29=0,"",SUM(X32:X33,X35:X36))</f>
      </c>
      <c r="Y37" s="139"/>
    </row>
    <row r="38" spans="1:25" ht="9" customHeight="1">
      <c r="A38" s="115" t="s">
        <v>59</v>
      </c>
      <c r="B38" s="352" t="s">
        <v>112</v>
      </c>
      <c r="C38" s="353"/>
      <c r="D38" s="324"/>
      <c r="E38" s="187" t="s">
        <v>102</v>
      </c>
      <c r="F38" s="116" t="s">
        <v>61</v>
      </c>
      <c r="G38" s="116" t="s">
        <v>27</v>
      </c>
      <c r="H38" s="323" t="s">
        <v>74</v>
      </c>
      <c r="I38" s="324"/>
      <c r="J38" s="176" t="s">
        <v>99</v>
      </c>
      <c r="K38" s="177" t="s">
        <v>100</v>
      </c>
      <c r="L38" s="80"/>
      <c r="M38" s="80"/>
      <c r="N38" s="122"/>
      <c r="O38" s="115" t="s">
        <v>59</v>
      </c>
      <c r="P38" s="352" t="s">
        <v>112</v>
      </c>
      <c r="Q38" s="353"/>
      <c r="R38" s="324"/>
      <c r="S38" s="187" t="s">
        <v>102</v>
      </c>
      <c r="T38" s="116" t="s">
        <v>61</v>
      </c>
      <c r="U38" s="116" t="s">
        <v>27</v>
      </c>
      <c r="V38" s="323" t="s">
        <v>74</v>
      </c>
      <c r="W38" s="324"/>
      <c r="X38" s="176" t="s">
        <v>99</v>
      </c>
      <c r="Y38" s="177" t="s">
        <v>100</v>
      </c>
    </row>
    <row r="39" spans="1:25" ht="12.75" customHeight="1">
      <c r="A39" s="132">
        <f>übertrag!O20</f>
        <v>0</v>
      </c>
      <c r="B39" s="346">
        <f>übertrag!Z6</f>
        <v>0</v>
      </c>
      <c r="C39" s="347"/>
      <c r="D39" s="348"/>
      <c r="E39" s="137">
        <f>IF(Einzelergebnisse!A37=0,"",Einzelergebnisse!E37)</f>
      </c>
      <c r="F39" s="137">
        <f>IF(Einzelergebnisse!D37=0,"",Einzelergebnisse!D37)</f>
      </c>
      <c r="G39" s="137">
        <f>IF(Einzelergebnisse!C37=0,"",Einzelergebnisse!C37)</f>
      </c>
      <c r="H39" s="319">
        <f>IF(Einzelergebnisse!F37=0,"",Einzelergebnisse!F37)</f>
      </c>
      <c r="I39" s="320"/>
      <c r="J39" s="175">
        <f>IF(Einzelergebnisse!$A$37=0,"",IF(H39="",0,IF(H39=V39,0.5,IF(H39&gt;V39,1,IF(AND(H39&gt;0,V39=""),1,0)))))</f>
      </c>
      <c r="K39" s="330">
        <f>IF(Einzelergebnisse!A37=0,"",IF(H39="",0,IF(J44&amp;H44=X44&amp;V44,0.5,IF(J44&amp;H44&gt;X44&amp;V44,1,IF(J44&gt;X44,1,0)))))</f>
      </c>
      <c r="L39" s="117"/>
      <c r="M39" s="117"/>
      <c r="N39" s="122"/>
      <c r="O39" s="131">
        <f>IF(übertrag!O6="",übertrag!P6,übertrag!O6)</f>
        <v>0</v>
      </c>
      <c r="P39" s="340">
        <f>IF(übertrag!K6="",übertrag!L6,übertrag!K6)</f>
        <v>0</v>
      </c>
      <c r="Q39" s="340"/>
      <c r="R39" s="341"/>
      <c r="S39" s="137">
        <f>IF(Einzelergebnisse!H37=0,"",Einzelergebnisse!L37)</f>
      </c>
      <c r="T39" s="137">
        <f>IF(Einzelergebnisse!K37=0,"",Einzelergebnisse!K37)</f>
      </c>
      <c r="U39" s="137">
        <f>IF(Einzelergebnisse!J37=0,"",Einzelergebnisse!J37)</f>
      </c>
      <c r="V39" s="319">
        <f>IF(Einzelergebnisse!M37=0,"",Einzelergebnisse!M37)</f>
      </c>
      <c r="W39" s="320"/>
      <c r="X39" s="175">
        <f>IF(Einzelergebnisse!$H$37=0,"",IF(V39="",0,IF(V39=H39,0.5,IF(V39&gt;H39,1,IF(AND(V39&gt;0,H39=""),1,0)))))</f>
      </c>
      <c r="Y39" s="330">
        <f>IF(Einzelergebnisse!H37=0,"",IF(V39="",0,IF(X44&amp;V44=J44&amp;H44,0.5,IF(X44&amp;V44&gt;J44&amp;H44,1,IF(X44&gt;J44,1,0)))))</f>
      </c>
    </row>
    <row r="40" spans="1:25" ht="12.75" customHeight="1">
      <c r="A40" s="123">
        <f>übertrag!M20</f>
        <v>0</v>
      </c>
      <c r="B40" s="354"/>
      <c r="C40" s="355"/>
      <c r="D40" s="356"/>
      <c r="E40" s="137">
        <f>IF(Einzelergebnisse!A37=0,"",Einzelergebnisse!E38)</f>
      </c>
      <c r="F40" s="137">
        <f>IF(Einzelergebnisse!D38=0,"",Einzelergebnisse!D38)</f>
      </c>
      <c r="G40" s="137">
        <f>IF(Einzelergebnisse!C38=0,"",Einzelergebnisse!C38)</f>
      </c>
      <c r="H40" s="319">
        <f>IF(Einzelergebnisse!F38=0,"",Einzelergebnisse!F38)</f>
      </c>
      <c r="I40" s="320"/>
      <c r="J40" s="175">
        <f>IF(Einzelergebnisse!$A$37=0,"",IF(H40="",0,IF(H40=V40,0.5,IF(H40&gt;V40,1,IF(AND(H40&gt;0,V40=""),1,0)))))</f>
      </c>
      <c r="K40" s="331"/>
      <c r="L40" s="117"/>
      <c r="M40" s="117"/>
      <c r="N40" s="122"/>
      <c r="O40" s="130">
        <f>IF(übertrag!M6="",übertrag!N6,übertrag!M6)</f>
        <v>0</v>
      </c>
      <c r="P40" s="342"/>
      <c r="Q40" s="342"/>
      <c r="R40" s="343"/>
      <c r="S40" s="137">
        <f>IF(Einzelergebnisse!H37=0,"",Einzelergebnisse!L38)</f>
      </c>
      <c r="T40" s="137">
        <f>IF(Einzelergebnisse!K38=0,"",Einzelergebnisse!K38)</f>
      </c>
      <c r="U40" s="137">
        <f>IF(Einzelergebnisse!J38=0,"",Einzelergebnisse!J38)</f>
      </c>
      <c r="V40" s="319">
        <f>IF(Einzelergebnisse!M38=0,"",Einzelergebnisse!M38)</f>
      </c>
      <c r="W40" s="320"/>
      <c r="X40" s="175">
        <f>IF(Einzelergebnisse!$H$37=0,"",IF(V40="",0,IF(V40=H40,0.5,IF(V40&gt;H40,1,IF(AND(V40&gt;0,H40=""),1,0)))))</f>
      </c>
      <c r="Y40" s="331"/>
    </row>
    <row r="41" spans="1:25" ht="9" customHeight="1">
      <c r="A41" s="119" t="s">
        <v>59</v>
      </c>
      <c r="B41" s="337" t="s">
        <v>88</v>
      </c>
      <c r="C41" s="338"/>
      <c r="D41" s="339"/>
      <c r="E41" s="137"/>
      <c r="F41" s="137"/>
      <c r="G41" s="137"/>
      <c r="H41" s="328"/>
      <c r="I41" s="329"/>
      <c r="J41" s="175"/>
      <c r="K41" s="331"/>
      <c r="L41" s="117"/>
      <c r="M41" s="117"/>
      <c r="N41" s="122"/>
      <c r="O41" s="119" t="s">
        <v>59</v>
      </c>
      <c r="P41" s="337" t="s">
        <v>88</v>
      </c>
      <c r="Q41" s="338"/>
      <c r="R41" s="339"/>
      <c r="S41" s="137"/>
      <c r="T41" s="137"/>
      <c r="U41" s="137"/>
      <c r="V41" s="328"/>
      <c r="W41" s="329"/>
      <c r="X41" s="175"/>
      <c r="Y41" s="331"/>
    </row>
    <row r="42" spans="1:25" ht="12.75" customHeight="1">
      <c r="A42" s="132">
        <f>übertrag!O27</f>
        <v>0</v>
      </c>
      <c r="B42" s="346">
        <f>übertrag!Z13</f>
        <v>0</v>
      </c>
      <c r="C42" s="347"/>
      <c r="D42" s="348"/>
      <c r="E42" s="137">
        <f>IF(Einzelergebnisse!A37=0,"",Einzelergebnisse!E39)</f>
      </c>
      <c r="F42" s="137">
        <f>IF(Einzelergebnisse!D39=0,"",Einzelergebnisse!D39)</f>
      </c>
      <c r="G42" s="137">
        <f>IF(Einzelergebnisse!C39=0,"",Einzelergebnisse!C39)</f>
      </c>
      <c r="H42" s="319">
        <f>IF(Einzelergebnisse!F39=0,"",Einzelergebnisse!F39)</f>
      </c>
      <c r="I42" s="320"/>
      <c r="J42" s="175">
        <f>IF(Einzelergebnisse!$A$37=0,"",IF(H42="",0,IF(H42=V42,0.5,IF(H42&gt;V42,1,IF(AND(H42&gt;0,V42=""),1,0)))))</f>
      </c>
      <c r="K42" s="331"/>
      <c r="L42" s="117"/>
      <c r="M42" s="117"/>
      <c r="N42" s="122"/>
      <c r="O42" s="131">
        <f>IF(übertrag!O12="",übertrag!P12,übertrag!O12)</f>
        <v>0</v>
      </c>
      <c r="P42" s="340">
        <f>IF(übertrag!K12="",übertrag!L12,übertrag!K12)</f>
        <v>0</v>
      </c>
      <c r="Q42" s="340"/>
      <c r="R42" s="341"/>
      <c r="S42" s="137">
        <f>IF(Einzelergebnisse!H37=0,"",Einzelergebnisse!L39)</f>
      </c>
      <c r="T42" s="137">
        <f>IF(Einzelergebnisse!K39=0,"",Einzelergebnisse!K39)</f>
      </c>
      <c r="U42" s="137">
        <f>IF(Einzelergebnisse!J39=0,"",Einzelergebnisse!J39)</f>
      </c>
      <c r="V42" s="319">
        <f>IF(Einzelergebnisse!M39=0,"",Einzelergebnisse!M39)</f>
      </c>
      <c r="W42" s="320"/>
      <c r="X42" s="175">
        <f>IF(Einzelergebnisse!$H$37=0,"",IF(V42="",0,IF(V42=H42,0.5,IF(V42&gt;H42,1,IF(AND(V42&gt;0,H42=""),1,0)))))</f>
      </c>
      <c r="Y42" s="331"/>
    </row>
    <row r="43" spans="1:25" ht="12.75" customHeight="1">
      <c r="A43" s="138">
        <f>übertrag!M27</f>
        <v>0</v>
      </c>
      <c r="B43" s="349"/>
      <c r="C43" s="350"/>
      <c r="D43" s="351"/>
      <c r="E43" s="137">
        <f>IF(Einzelergebnisse!A37=0,"",Einzelergebnisse!E40)</f>
      </c>
      <c r="F43" s="137">
        <f>IF(Einzelergebnisse!D40=0,"",Einzelergebnisse!D40)</f>
      </c>
      <c r="G43" s="137">
        <f>IF(Einzelergebnisse!C40=0,"",Einzelergebnisse!C40)</f>
      </c>
      <c r="H43" s="319">
        <f>IF(Einzelergebnisse!F40=0,"",Einzelergebnisse!F40)</f>
      </c>
      <c r="I43" s="320"/>
      <c r="J43" s="175">
        <f>IF(Einzelergebnisse!$A$37=0,"",IF(H43="",0,IF(H43=V43,0.5,IF(H43&gt;V43,1,IF(AND(H43&gt;0,V43=""),1,0)))))</f>
      </c>
      <c r="K43" s="332"/>
      <c r="L43" s="117"/>
      <c r="M43" s="117"/>
      <c r="N43" s="122"/>
      <c r="O43" s="120">
        <f>IF(übertrag!M12="",übertrag!N12,übertrag!M12)</f>
        <v>0</v>
      </c>
      <c r="P43" s="344"/>
      <c r="Q43" s="344"/>
      <c r="R43" s="345"/>
      <c r="S43" s="137">
        <f>IF(Einzelergebnisse!H37=0,"",Einzelergebnisse!L40)</f>
      </c>
      <c r="T43" s="137">
        <f>IF(Einzelergebnisse!K40=0,"",Einzelergebnisse!K40)</f>
      </c>
      <c r="U43" s="137">
        <f>IF(Einzelergebnisse!J40=0,"",Einzelergebnisse!J40)</f>
      </c>
      <c r="V43" s="319">
        <f>IF(Einzelergebnisse!M40=0,"",Einzelergebnisse!M40)</f>
      </c>
      <c r="W43" s="320"/>
      <c r="X43" s="175">
        <f>IF(Einzelergebnisse!$H$37=0,"",IF(V43="",0,IF(V43=H43,0.5,IF(V43&gt;H43,1,IF(AND(V43&gt;0,H43=""),1,0)))))</f>
      </c>
      <c r="Y43" s="332"/>
    </row>
    <row r="44" spans="1:25" ht="12.75" customHeight="1">
      <c r="A44" s="121"/>
      <c r="B44" s="122"/>
      <c r="C44" s="122"/>
      <c r="D44" s="122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21">
        <f>IF(Einzelergebnisse!A37=0,"",SUM(H39:H43))</f>
      </c>
      <c r="I44" s="322"/>
      <c r="J44" s="160">
        <f>IF(Einzelergebnisse!A37=0,"",SUM(J39:J40,J42:J43))</f>
      </c>
      <c r="K44" s="139"/>
      <c r="L44" s="118"/>
      <c r="M44" s="118"/>
      <c r="N44" s="122"/>
      <c r="O44" s="121"/>
      <c r="P44" s="122"/>
      <c r="Q44" s="122"/>
      <c r="R44" s="122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21">
        <f>IF(Einzelergebnisse!H37=0,"",SUM(V39,V40,V42,V43))</f>
      </c>
      <c r="W44" s="322"/>
      <c r="X44" s="160">
        <f>IF(Einzelergebnisse!H37=0,"",SUM(X39:X40,X42:X43))</f>
      </c>
      <c r="Y44" s="139"/>
    </row>
    <row r="45" spans="1:25" ht="9" customHeight="1">
      <c r="A45" s="115" t="s">
        <v>59</v>
      </c>
      <c r="B45" s="352" t="s">
        <v>112</v>
      </c>
      <c r="C45" s="353"/>
      <c r="D45" s="324"/>
      <c r="E45" s="187" t="s">
        <v>102</v>
      </c>
      <c r="F45" s="116" t="s">
        <v>61</v>
      </c>
      <c r="G45" s="116" t="s">
        <v>27</v>
      </c>
      <c r="H45" s="323" t="s">
        <v>74</v>
      </c>
      <c r="I45" s="324"/>
      <c r="J45" s="176" t="s">
        <v>99</v>
      </c>
      <c r="K45" s="177" t="s">
        <v>100</v>
      </c>
      <c r="L45" s="80"/>
      <c r="M45" s="80"/>
      <c r="N45" s="122"/>
      <c r="O45" s="115" t="s">
        <v>59</v>
      </c>
      <c r="P45" s="352" t="s">
        <v>112</v>
      </c>
      <c r="Q45" s="353"/>
      <c r="R45" s="324"/>
      <c r="S45" s="187" t="s">
        <v>102</v>
      </c>
      <c r="T45" s="116" t="s">
        <v>61</v>
      </c>
      <c r="U45" s="116" t="s">
        <v>27</v>
      </c>
      <c r="V45" s="323" t="s">
        <v>74</v>
      </c>
      <c r="W45" s="324"/>
      <c r="X45" s="176" t="s">
        <v>99</v>
      </c>
      <c r="Y45" s="177" t="s">
        <v>100</v>
      </c>
    </row>
    <row r="46" spans="1:25" ht="12.75" customHeight="1">
      <c r="A46" s="132">
        <f>übertrag!O21</f>
        <v>0</v>
      </c>
      <c r="B46" s="357">
        <f>übertrag!Z7</f>
        <v>0</v>
      </c>
      <c r="C46" s="358"/>
      <c r="D46" s="359"/>
      <c r="E46" s="137">
        <f>IF(Einzelergebnisse!A45=0,"",Einzelergebnisse!E45)</f>
      </c>
      <c r="F46" s="137">
        <f>IF(Einzelergebnisse!D45=0,"",Einzelergebnisse!D45)</f>
      </c>
      <c r="G46" s="137">
        <f>IF(Einzelergebnisse!C45=0,"",Einzelergebnisse!C45)</f>
      </c>
      <c r="H46" s="319">
        <f>IF(Einzelergebnisse!F45=0,"",Einzelergebnisse!F45)</f>
      </c>
      <c r="I46" s="320"/>
      <c r="J46" s="175">
        <f>IF(Einzelergebnisse!$A$45=0,"",IF(H46="",0,IF(H46=V46,0.5,IF(H46&gt;V46,1,IF(AND(H46&gt;0,V46=""),1,0)))))</f>
      </c>
      <c r="K46" s="330">
        <f>IF(Einzelergebnisse!A45=0,"",IF(H46="",0,IF(J51&amp;H51=X51&amp;V51,0.5,IF(J51&amp;H51&gt;X51&amp;V51,1,IF(J51&gt;X51,1,0)))))</f>
      </c>
      <c r="L46" s="117"/>
      <c r="M46" s="117"/>
      <c r="N46" s="122"/>
      <c r="O46" s="131">
        <f>IF(übertrag!O7="",übertrag!P7,übertrag!O7)</f>
        <v>0</v>
      </c>
      <c r="P46" s="340">
        <f>IF(übertrag!K7="",übertrag!L7,übertrag!K7)</f>
        <v>0</v>
      </c>
      <c r="Q46" s="340"/>
      <c r="R46" s="341"/>
      <c r="S46" s="137">
        <f>IF(Einzelergebnisse!H45=0,"",Einzelergebnisse!L45)</f>
      </c>
      <c r="T46" s="137">
        <f>IF(Einzelergebnisse!K45=0,"",Einzelergebnisse!K45)</f>
      </c>
      <c r="U46" s="137">
        <f>IF(Einzelergebnisse!J45=0,"",Einzelergebnisse!J45)</f>
      </c>
      <c r="V46" s="319">
        <f>IF(Einzelergebnisse!M45=0,"",Einzelergebnisse!M45)</f>
      </c>
      <c r="W46" s="320"/>
      <c r="X46" s="175">
        <f>IF(Einzelergebnisse!$H$45=0,"",IF(V46="",0,IF(V46=H46,0.5,IF(V46&gt;H46,1,IF(AND(V46&gt;0,H46=""),1,0)))))</f>
      </c>
      <c r="Y46" s="330">
        <f>IF(Einzelergebnisse!H45=0,"",IF(V46="",0,IF(X51&amp;V51=J51&amp;H51,0.5,IF(X51&amp;V51&gt;J51&amp;H51,1,IF(X51&gt;J51,1,0)))))</f>
      </c>
    </row>
    <row r="47" spans="1:30" ht="12.75" customHeight="1">
      <c r="A47" s="123">
        <f>übertrag!M21</f>
        <v>0</v>
      </c>
      <c r="B47" s="360"/>
      <c r="C47" s="361"/>
      <c r="D47" s="362"/>
      <c r="E47" s="137">
        <f>IF(Einzelergebnisse!A45=0,"",Einzelergebnisse!E46)</f>
      </c>
      <c r="F47" s="137">
        <f>IF(Einzelergebnisse!D46=0,"",Einzelergebnisse!D46)</f>
      </c>
      <c r="G47" s="137">
        <f>IF(Einzelergebnisse!C46=0,"",Einzelergebnisse!C46)</f>
      </c>
      <c r="H47" s="319">
        <f>IF(Einzelergebnisse!F46=0,"",Einzelergebnisse!F46)</f>
      </c>
      <c r="I47" s="320"/>
      <c r="J47" s="175">
        <f>IF(Einzelergebnisse!$A$45=0,"",IF(H47="",0,IF(H47=V47,0.5,IF(H47&gt;V47,1,IF(AND(H47&gt;0,V47=""),1,0)))))</f>
      </c>
      <c r="K47" s="331"/>
      <c r="L47" s="117"/>
      <c r="M47" s="117"/>
      <c r="N47" s="122"/>
      <c r="O47" s="130">
        <f>IF(übertrag!M7="",übertrag!N7,übertrag!M7)</f>
        <v>0</v>
      </c>
      <c r="P47" s="342"/>
      <c r="Q47" s="342"/>
      <c r="R47" s="343"/>
      <c r="S47" s="137">
        <f>IF(Einzelergebnisse!H45=0,"",Einzelergebnisse!L46)</f>
      </c>
      <c r="T47" s="137">
        <f>IF(Einzelergebnisse!K46=0,"",Einzelergebnisse!K46)</f>
      </c>
      <c r="U47" s="137">
        <f>IF(Einzelergebnisse!J46=0,"",Einzelergebnisse!J46)</f>
      </c>
      <c r="V47" s="319">
        <f>IF(Einzelergebnisse!M46=0,"",Einzelergebnisse!M46)</f>
      </c>
      <c r="W47" s="320"/>
      <c r="X47" s="175">
        <f>IF(Einzelergebnisse!$H$45=0,"",IF(V47="",0,IF(V47=H47,0.5,IF(V47&gt;H47,1,IF(AND(V47&gt;0,H47=""),1,0)))))</f>
      </c>
      <c r="Y47" s="331"/>
      <c r="AD47" s="289"/>
    </row>
    <row r="48" spans="1:25" ht="9" customHeight="1">
      <c r="A48" s="119" t="s">
        <v>59</v>
      </c>
      <c r="B48" s="337" t="s">
        <v>88</v>
      </c>
      <c r="C48" s="338"/>
      <c r="D48" s="339"/>
      <c r="E48" s="137"/>
      <c r="F48" s="137"/>
      <c r="G48" s="137"/>
      <c r="H48" s="328"/>
      <c r="I48" s="329"/>
      <c r="J48" s="175"/>
      <c r="K48" s="331"/>
      <c r="L48" s="117"/>
      <c r="M48" s="117"/>
      <c r="N48" s="122"/>
      <c r="O48" s="119" t="s">
        <v>59</v>
      </c>
      <c r="P48" s="337" t="s">
        <v>88</v>
      </c>
      <c r="Q48" s="338"/>
      <c r="R48" s="339"/>
      <c r="S48" s="137"/>
      <c r="T48" s="137"/>
      <c r="U48" s="137"/>
      <c r="V48" s="328"/>
      <c r="W48" s="329"/>
      <c r="X48" s="175"/>
      <c r="Y48" s="331"/>
    </row>
    <row r="49" spans="1:25" ht="12.75" customHeight="1">
      <c r="A49" s="132">
        <f>übertrag!O28</f>
        <v>0</v>
      </c>
      <c r="B49" s="346">
        <f>übertrag!Z14</f>
        <v>0</v>
      </c>
      <c r="C49" s="347"/>
      <c r="D49" s="348"/>
      <c r="E49" s="137">
        <f>IF(Einzelergebnisse!A45=0,"",Einzelergebnisse!E47)</f>
      </c>
      <c r="F49" s="137">
        <f>IF(Einzelergebnisse!D47=0,"",Einzelergebnisse!D47)</f>
      </c>
      <c r="G49" s="137">
        <f>IF(Einzelergebnisse!C47=0,"",Einzelergebnisse!C47)</f>
      </c>
      <c r="H49" s="319">
        <f>IF(Einzelergebnisse!F47=0,"",Einzelergebnisse!F47)</f>
      </c>
      <c r="I49" s="320"/>
      <c r="J49" s="175">
        <f>IF(Einzelergebnisse!$A$45=0,"",IF(H49="",0,IF(H49=V49,0.5,IF(H49&gt;V49,1,IF(AND(H49&gt;0,V49=""),1,0)))))</f>
      </c>
      <c r="K49" s="331"/>
      <c r="L49" s="117"/>
      <c r="M49" s="117"/>
      <c r="N49" s="122"/>
      <c r="O49" s="131">
        <f>IF(übertrag!O13="",übertrag!P13,übertrag!O13)</f>
        <v>0</v>
      </c>
      <c r="P49" s="340">
        <f>IF(übertrag!K13="",übertrag!L13,übertrag!K13)</f>
        <v>0</v>
      </c>
      <c r="Q49" s="340"/>
      <c r="R49" s="341"/>
      <c r="S49" s="137">
        <f>IF(Einzelergebnisse!H45=0,"",Einzelergebnisse!L47)</f>
      </c>
      <c r="T49" s="137">
        <f>IF(Einzelergebnisse!K47=0,"",Einzelergebnisse!K47)</f>
      </c>
      <c r="U49" s="137">
        <f>IF(Einzelergebnisse!J47=0,"",Einzelergebnisse!J47)</f>
      </c>
      <c r="V49" s="319">
        <f>IF(Einzelergebnisse!M47=0,"",Einzelergebnisse!M47)</f>
      </c>
      <c r="W49" s="320"/>
      <c r="X49" s="175">
        <f>IF(Einzelergebnisse!$H$45=0,"",IF(V49="",0,IF(V49=H49,0.5,IF(V49&gt;H49,1,IF(AND(V49&gt;0,H49=""),1,0)))))</f>
      </c>
      <c r="Y49" s="331"/>
    </row>
    <row r="50" spans="1:25" ht="12.75" customHeight="1">
      <c r="A50" s="138">
        <f>übertrag!M28</f>
        <v>0</v>
      </c>
      <c r="B50" s="349"/>
      <c r="C50" s="350"/>
      <c r="D50" s="351"/>
      <c r="E50" s="137">
        <f>IF(Einzelergebnisse!A45=0,"",Einzelergebnisse!E48)</f>
      </c>
      <c r="F50" s="137">
        <f>IF(Einzelergebnisse!D48=0,"",Einzelergebnisse!D48)</f>
      </c>
      <c r="G50" s="137">
        <f>IF(Einzelergebnisse!C48=0,"",Einzelergebnisse!C48)</f>
      </c>
      <c r="H50" s="319">
        <f>IF(Einzelergebnisse!F48=0,"",Einzelergebnisse!F48)</f>
      </c>
      <c r="I50" s="320"/>
      <c r="J50" s="175">
        <f>IF(Einzelergebnisse!$A$45=0,"",IF(H50="",0,IF(H50=V50,0.5,IF(H50&gt;V50,1,IF(AND(H50&gt;0,V50=""),1,0)))))</f>
      </c>
      <c r="K50" s="332"/>
      <c r="L50" s="117"/>
      <c r="M50" s="117"/>
      <c r="N50" s="122"/>
      <c r="O50" s="120">
        <f>IF(übertrag!M13="",übertrag!N13,übertrag!M13)</f>
        <v>0</v>
      </c>
      <c r="P50" s="344"/>
      <c r="Q50" s="344"/>
      <c r="R50" s="345"/>
      <c r="S50" s="137">
        <f>IF(Einzelergebnisse!H45=0,"",Einzelergebnisse!L48)</f>
      </c>
      <c r="T50" s="137">
        <f>IF(Einzelergebnisse!K48=0,"",Einzelergebnisse!K48)</f>
      </c>
      <c r="U50" s="137">
        <f>IF(Einzelergebnisse!J48=0,"",Einzelergebnisse!J48)</f>
      </c>
      <c r="V50" s="319">
        <f>IF(Einzelergebnisse!M48=0,"",Einzelergebnisse!M48)</f>
      </c>
      <c r="W50" s="320"/>
      <c r="X50" s="175">
        <f>IF(Einzelergebnisse!$H$45=0,"",IF(V50="",0,IF(V50=H50,0.5,IF(V50&gt;H50,1,IF(AND(V50&gt;0,H50=""),1,0)))))</f>
      </c>
      <c r="Y50" s="332"/>
    </row>
    <row r="51" spans="1:25" ht="12.75" customHeight="1" thickBot="1">
      <c r="A51" s="124"/>
      <c r="B51" s="124"/>
      <c r="C51" s="124"/>
      <c r="D51" s="124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26">
        <f>IF(Einzelergebnisse!A45=0,"",SUM(H46:H50))</f>
      </c>
      <c r="I51" s="327"/>
      <c r="J51" s="184">
        <f>IF(Einzelergebnisse!A45=0,"",SUM(J46:J47,J49:J50))</f>
      </c>
      <c r="K51" s="186"/>
      <c r="L51" s="118"/>
      <c r="M51" s="118"/>
      <c r="N51" s="122"/>
      <c r="O51" s="122"/>
      <c r="P51" s="122"/>
      <c r="Q51" s="122"/>
      <c r="R51" s="122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26">
        <f>IF(Einzelergebnisse!H45=0,"",SUM(V46,V47,V49,V50))</f>
      </c>
      <c r="W51" s="327"/>
      <c r="X51" s="184">
        <f>IF(Einzelergebnisse!H45=0,"",SUM(X46:X47,X49:X50))</f>
      </c>
      <c r="Y51" s="186"/>
    </row>
    <row r="52" spans="1:26" ht="12.75" customHeight="1">
      <c r="A52" s="124"/>
      <c r="B52" s="124"/>
      <c r="C52" s="124"/>
      <c r="D52" s="154"/>
      <c r="E52" s="188" t="s">
        <v>95</v>
      </c>
      <c r="F52" s="188" t="s">
        <v>96</v>
      </c>
      <c r="G52" s="188" t="s">
        <v>97</v>
      </c>
      <c r="H52" s="317" t="s">
        <v>98</v>
      </c>
      <c r="I52" s="317"/>
      <c r="J52" s="188" t="s">
        <v>99</v>
      </c>
      <c r="K52" s="188" t="s">
        <v>100</v>
      </c>
      <c r="L52" s="156"/>
      <c r="M52" s="125"/>
      <c r="N52" s="124"/>
      <c r="O52" s="124"/>
      <c r="P52" s="124"/>
      <c r="Q52" s="124"/>
      <c r="R52" s="155"/>
      <c r="S52" s="188" t="s">
        <v>95</v>
      </c>
      <c r="T52" s="188" t="s">
        <v>96</v>
      </c>
      <c r="U52" s="188" t="s">
        <v>97</v>
      </c>
      <c r="V52" s="317" t="s">
        <v>98</v>
      </c>
      <c r="W52" s="317"/>
      <c r="X52" s="188" t="s">
        <v>99</v>
      </c>
      <c r="Y52" s="188" t="s">
        <v>100</v>
      </c>
      <c r="Z52" s="157"/>
    </row>
    <row r="53" spans="1:25" ht="14.25" customHeight="1">
      <c r="A53" s="124"/>
      <c r="B53" s="124"/>
      <c r="C53" s="124"/>
      <c r="D53" s="125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18">
        <f>IF(Einzelergebnisse!A5=0,"",SUM(H16,H23,H30,H37,H44,H51))</f>
      </c>
      <c r="I53" s="318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16" t="s">
        <v>82</v>
      </c>
      <c r="M53" s="316"/>
      <c r="N53" s="316"/>
      <c r="O53" s="114"/>
      <c r="P53" s="124"/>
      <c r="Q53" s="124"/>
      <c r="R53" s="125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18">
        <f>IF(Einzelergebnisse!H5=0,"",SUM(V16,V23,V30,V37,V44,V51))</f>
      </c>
      <c r="W53" s="318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6" t="s">
        <v>84</v>
      </c>
      <c r="D54" s="158">
        <f>IF(Einzelergebnisse!A5=0,"",SUM(H16,H23,H30,H37,H44,H51))</f>
      </c>
      <c r="E54" s="378" t="s">
        <v>81</v>
      </c>
      <c r="F54" s="378"/>
      <c r="G54" s="378"/>
      <c r="H54" s="378"/>
      <c r="I54" s="378"/>
      <c r="J54" s="158">
        <f>IF(Einzelergebnisse!A5=0,"",IF(D54=0,0,IF(D54=R54,1,IF(D54&gt;R54,2,0))))</f>
      </c>
      <c r="K54" s="107"/>
      <c r="L54" s="166">
        <f>IF(Einzelergebnisse!A5=0,"",SUM(K53,J54))</f>
      </c>
      <c r="M54" s="168" t="s">
        <v>62</v>
      </c>
      <c r="N54" s="143">
        <f>IF(Einzelergebnisse!H5=0,"",SUM(X54,Y53))</f>
      </c>
      <c r="O54" s="127"/>
      <c r="Q54" s="126" t="s">
        <v>84</v>
      </c>
      <c r="R54" s="158">
        <f>IF(Einzelergebnisse!H5=0,"",SUM(V16,V23,V30,V37,V44,V51))</f>
      </c>
      <c r="S54" s="378" t="s">
        <v>81</v>
      </c>
      <c r="T54" s="378"/>
      <c r="U54" s="378"/>
      <c r="V54" s="378"/>
      <c r="W54" s="126"/>
      <c r="X54" s="158">
        <f>IF(Einzelergebnisse!H5=0,"",IF(R54=0,0,IF(R54=D54,1,IF(R54&gt;D54,2,0))))</f>
      </c>
    </row>
    <row r="55" spans="5:14" ht="13.5" customHeight="1">
      <c r="E55" s="174"/>
      <c r="K55" s="126" t="s">
        <v>89</v>
      </c>
      <c r="L55" s="167">
        <f>IF(Einzelergebnisse!A5=0,"",IF(L54=0,0,IF(L54=N54,1,IF(L54&gt;N54,2,0))))</f>
      </c>
      <c r="M55" s="168" t="s">
        <v>62</v>
      </c>
      <c r="N55" s="167">
        <f>IF(Einzelergebnisse!A5=0,"",IF(N54=0,0,IF(N54=L54,1,IF(N54&gt;L54,2,0))))</f>
      </c>
    </row>
    <row r="56" spans="11:14" ht="4.5" customHeight="1">
      <c r="K56" s="107"/>
      <c r="L56" s="98"/>
      <c r="N56" s="98"/>
    </row>
    <row r="57" spans="1:25" ht="10.5" customHeight="1">
      <c r="A57" s="299"/>
      <c r="B57" s="300" t="s">
        <v>77</v>
      </c>
      <c r="C57" s="299"/>
      <c r="D57" s="299"/>
      <c r="E57" s="299"/>
      <c r="F57" s="299"/>
      <c r="G57" s="299"/>
      <c r="H57" s="300" t="s">
        <v>63</v>
      </c>
      <c r="I57" s="152">
        <f>IF(übertrag!Q21=TRUE,"x","")</f>
      </c>
      <c r="J57" s="301" t="s">
        <v>64</v>
      </c>
      <c r="K57" s="153">
        <f>IF(übertrag!Q9=TRUE,"x","")</f>
      </c>
      <c r="L57" s="302" t="s">
        <v>65</v>
      </c>
      <c r="M57" s="303"/>
      <c r="N57" s="299"/>
      <c r="O57" s="299"/>
      <c r="P57" s="299"/>
      <c r="Q57" s="304"/>
      <c r="R57" s="300" t="s">
        <v>66</v>
      </c>
      <c r="S57" s="299"/>
      <c r="T57" s="299"/>
      <c r="U57" s="300" t="s">
        <v>67</v>
      </c>
      <c r="V57" s="153">
        <f>IF(übertrag!Q24=TRUE,"x","")</f>
      </c>
      <c r="W57" s="305" t="s">
        <v>64</v>
      </c>
      <c r="X57" s="153">
        <f>IF(übertrag!Q17=TRUE,"x","")</f>
      </c>
      <c r="Y57" s="301" t="s">
        <v>65</v>
      </c>
    </row>
    <row r="58" spans="1:25" ht="10.5" customHeight="1">
      <c r="A58" s="299"/>
      <c r="B58" s="300" t="s">
        <v>78</v>
      </c>
      <c r="C58" s="299"/>
      <c r="D58" s="299"/>
      <c r="E58" s="299"/>
      <c r="F58" s="299"/>
      <c r="G58" s="299"/>
      <c r="H58" s="300" t="s">
        <v>68</v>
      </c>
      <c r="I58" s="152">
        <f>IF(übertrag!Q22=TRUE,"x","")</f>
      </c>
      <c r="J58" s="305" t="s">
        <v>64</v>
      </c>
      <c r="K58" s="153">
        <f>IF(übertrag!Q10=TRUE,"x","")</f>
      </c>
      <c r="L58" s="302" t="s">
        <v>65</v>
      </c>
      <c r="M58" s="303"/>
      <c r="N58" s="299"/>
      <c r="O58" s="299"/>
      <c r="P58" s="299"/>
      <c r="Q58" s="304"/>
      <c r="R58" s="300" t="s">
        <v>69</v>
      </c>
      <c r="S58" s="299"/>
      <c r="T58" s="299"/>
      <c r="U58" s="300" t="s">
        <v>70</v>
      </c>
      <c r="V58" s="153">
        <f>IF(übertrag!Q25=TRUE,"x","")</f>
      </c>
      <c r="W58" s="305" t="s">
        <v>64</v>
      </c>
      <c r="X58" s="153">
        <f>IF(übertrag!Q18=TRUE,"x","")</f>
      </c>
      <c r="Y58" s="301" t="s">
        <v>65</v>
      </c>
    </row>
    <row r="59" spans="1:25" ht="10.5" customHeight="1">
      <c r="A59" s="299"/>
      <c r="B59" s="300" t="s">
        <v>79</v>
      </c>
      <c r="C59" s="299"/>
      <c r="D59" s="299"/>
      <c r="E59" s="299"/>
      <c r="F59" s="299"/>
      <c r="G59" s="299"/>
      <c r="H59" s="300" t="s">
        <v>71</v>
      </c>
      <c r="I59" s="153">
        <f>IF(übertrag!Q23=TRUE,"x","")</f>
      </c>
      <c r="J59" s="305" t="s">
        <v>64</v>
      </c>
      <c r="K59" s="153">
        <f>IF(übertrag!Q16=TRUE,"x","")</f>
      </c>
      <c r="L59" s="302" t="s">
        <v>65</v>
      </c>
      <c r="M59" s="303"/>
      <c r="N59" s="299"/>
      <c r="O59" s="299"/>
      <c r="P59" s="299"/>
      <c r="Q59" s="304"/>
      <c r="R59" s="300" t="s">
        <v>72</v>
      </c>
      <c r="S59" s="299"/>
      <c r="T59" s="299"/>
      <c r="U59" s="300" t="s">
        <v>73</v>
      </c>
      <c r="V59" s="153">
        <f>IF(übertrag!Q26=TRUE,"x","")</f>
      </c>
      <c r="W59" s="305" t="s">
        <v>64</v>
      </c>
      <c r="X59" s="153">
        <f>IF(übertrag!Q19=TRUE,"x","")</f>
      </c>
      <c r="Y59" s="301" t="s">
        <v>65</v>
      </c>
    </row>
    <row r="60" spans="1:25" ht="10.5" customHeight="1">
      <c r="A60" s="299"/>
      <c r="B60" s="299"/>
      <c r="C60" s="299"/>
      <c r="D60" s="299"/>
      <c r="E60" s="299"/>
      <c r="F60" s="299"/>
      <c r="G60" s="299"/>
      <c r="H60" s="306" t="s">
        <v>75</v>
      </c>
      <c r="I60" s="307">
        <f>IF(übertrag!Q27=TRUE,"x","")</f>
      </c>
      <c r="J60" s="308" t="s">
        <v>64</v>
      </c>
      <c r="K60" s="307">
        <f>IF(übertrag!Q28=TRUE,"x","")</f>
      </c>
      <c r="L60" s="296" t="s">
        <v>65</v>
      </c>
      <c r="M60" s="299"/>
      <c r="N60" s="299"/>
      <c r="O60" s="299"/>
      <c r="P60" s="300" t="s">
        <v>76</v>
      </c>
      <c r="Q60" s="153">
        <f>IF(übertrag!Q20=TRUE,"x","")</f>
      </c>
      <c r="R60" s="299"/>
      <c r="S60" s="299"/>
      <c r="T60" s="299"/>
      <c r="U60" s="306" t="s">
        <v>75</v>
      </c>
      <c r="V60" s="153">
        <f>IF(übertrag!Q29=TRUE,"x","")</f>
      </c>
      <c r="W60" s="308" t="s">
        <v>64</v>
      </c>
      <c r="X60" s="153">
        <f>IF(übertrag!Q30=TRUE,"x","")</f>
      </c>
      <c r="Y60" s="309" t="s">
        <v>65</v>
      </c>
    </row>
    <row r="61" spans="1:26" ht="10.5" customHeight="1">
      <c r="A61" s="299"/>
      <c r="B61" s="298" t="s">
        <v>125</v>
      </c>
      <c r="C61" s="310"/>
      <c r="D61" s="310"/>
      <c r="E61" s="310"/>
      <c r="F61" s="310"/>
      <c r="G61" s="299"/>
      <c r="H61" s="298" t="s">
        <v>119</v>
      </c>
      <c r="I61" s="294">
        <f>IF(übertrag!Q50=TRUE,"x","")</f>
      </c>
      <c r="J61" s="296" t="s">
        <v>15</v>
      </c>
      <c r="K61" s="294">
        <f>IF(übertrag!Q51=TRUE,"x","")</f>
      </c>
      <c r="L61" s="296" t="s">
        <v>114</v>
      </c>
      <c r="M61" s="310"/>
      <c r="N61" s="310"/>
      <c r="O61" s="310"/>
      <c r="P61" s="310"/>
      <c r="Q61" s="310"/>
      <c r="R61" s="311"/>
      <c r="S61" s="310"/>
      <c r="T61" s="310"/>
      <c r="U61" s="298" t="s">
        <v>122</v>
      </c>
      <c r="V61" s="312">
        <f>IF(übertrag!Q54=TRUE,"x","")</f>
      </c>
      <c r="W61" s="313" t="s">
        <v>64</v>
      </c>
      <c r="X61" s="312">
        <f>IF(übertrag!Q55=TRUE,"x","")</f>
      </c>
      <c r="Y61" s="313" t="s">
        <v>65</v>
      </c>
      <c r="Z61" s="181"/>
    </row>
    <row r="62" spans="1:26" ht="10.5" customHeight="1">
      <c r="A62" s="299"/>
      <c r="B62" s="298"/>
      <c r="C62" s="297"/>
      <c r="D62" s="297"/>
      <c r="E62" s="297"/>
      <c r="F62" s="297"/>
      <c r="G62" s="299"/>
      <c r="H62" s="298" t="s">
        <v>126</v>
      </c>
      <c r="I62" s="294">
        <f>IF(übertrag!Q52=TRUE,"x","")</f>
      </c>
      <c r="J62" s="295" t="s">
        <v>64</v>
      </c>
      <c r="K62" s="294">
        <f>IF(übertrag!Q53=TRUE,"x","")</f>
      </c>
      <c r="L62" s="296" t="s">
        <v>65</v>
      </c>
      <c r="M62" s="297"/>
      <c r="N62" s="297"/>
      <c r="O62" s="297"/>
      <c r="P62" s="297"/>
      <c r="Q62" s="297"/>
      <c r="R62" s="311"/>
      <c r="S62" s="297"/>
      <c r="T62" s="297"/>
      <c r="U62" s="298" t="s">
        <v>123</v>
      </c>
      <c r="V62" s="307">
        <f>IF(übertrag!Q56=TRUE,"x","")</f>
      </c>
      <c r="W62" s="311" t="s">
        <v>64</v>
      </c>
      <c r="X62" s="153">
        <f>IF(übertrag!Q57=TRUE,"x","")</f>
      </c>
      <c r="Y62" s="311" t="s">
        <v>65</v>
      </c>
      <c r="Z62" s="181"/>
    </row>
    <row r="63" spans="1:26" ht="10.5" customHeight="1">
      <c r="A63" s="299"/>
      <c r="B63" s="298" t="s">
        <v>121</v>
      </c>
      <c r="C63" s="297"/>
      <c r="D63" s="297"/>
      <c r="E63" s="297"/>
      <c r="F63" s="297"/>
      <c r="G63" s="299"/>
      <c r="H63" s="298" t="s">
        <v>120</v>
      </c>
      <c r="I63" s="387"/>
      <c r="J63" s="388"/>
      <c r="K63" s="389"/>
      <c r="L63" s="296"/>
      <c r="M63" s="297"/>
      <c r="N63" s="297"/>
      <c r="O63" s="297"/>
      <c r="P63" s="297"/>
      <c r="Q63" s="298" t="s">
        <v>124</v>
      </c>
      <c r="R63" s="298" t="s">
        <v>118</v>
      </c>
      <c r="S63" s="153">
        <f>IF(übertrag!Q58=TRUE,"x","")</f>
      </c>
      <c r="T63" s="297"/>
      <c r="U63" s="298" t="s">
        <v>117</v>
      </c>
      <c r="V63" s="153">
        <f>IF(übertrag!Q59=TRUE,"x","")</f>
      </c>
      <c r="W63" s="297"/>
      <c r="X63" s="298" t="s">
        <v>116</v>
      </c>
      <c r="Y63" s="153">
        <f>IF(übertrag!Q60=TRUE,"x","")</f>
      </c>
      <c r="Z63" s="181"/>
    </row>
    <row r="64" spans="2:26" ht="10.5" customHeight="1">
      <c r="B64" s="289"/>
      <c r="C64" s="290"/>
      <c r="D64" s="290"/>
      <c r="E64" s="290"/>
      <c r="F64" s="290"/>
      <c r="G64" s="289"/>
      <c r="H64" s="291"/>
      <c r="I64" s="293"/>
      <c r="J64" s="292"/>
      <c r="K64" s="293"/>
      <c r="L64" s="292"/>
      <c r="M64" s="290"/>
      <c r="N64" s="290"/>
      <c r="Z64" s="181"/>
    </row>
    <row r="65" spans="2:26" ht="13.5" customHeight="1">
      <c r="B65" s="128" t="s">
        <v>85</v>
      </c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181"/>
    </row>
    <row r="66" spans="1:26" ht="13.5" customHeight="1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181"/>
    </row>
    <row r="67" spans="1:26" ht="13.5" customHeight="1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181"/>
    </row>
    <row r="68" spans="1:26" ht="18" customHeight="1">
      <c r="A68" s="101"/>
      <c r="B68" s="129" t="s">
        <v>41</v>
      </c>
      <c r="C68" s="382"/>
      <c r="D68" s="383"/>
      <c r="E68" s="383"/>
      <c r="F68" s="383"/>
      <c r="G68" s="100"/>
      <c r="H68" s="100"/>
      <c r="I68" s="100"/>
      <c r="J68" s="100"/>
      <c r="K68" s="129" t="s">
        <v>86</v>
      </c>
      <c r="L68" s="385"/>
      <c r="M68" s="385"/>
      <c r="N68" s="385"/>
      <c r="O68" s="385"/>
      <c r="P68" s="385"/>
      <c r="Q68" s="100"/>
      <c r="R68" s="101"/>
      <c r="S68" s="129" t="s">
        <v>4</v>
      </c>
      <c r="T68" s="382"/>
      <c r="U68" s="382"/>
      <c r="V68" s="382"/>
      <c r="W68" s="382"/>
      <c r="X68" s="382"/>
      <c r="Y68" s="382"/>
      <c r="Z68" s="182"/>
    </row>
    <row r="69" spans="3:26" ht="15.75" customHeight="1">
      <c r="C69" s="381"/>
      <c r="D69" s="381"/>
      <c r="E69" s="381"/>
      <c r="F69" s="381"/>
      <c r="G69" s="384"/>
      <c r="H69" s="384"/>
      <c r="I69" s="384"/>
      <c r="J69" s="384"/>
      <c r="K69" s="384"/>
      <c r="L69" s="386"/>
      <c r="M69" s="386"/>
      <c r="N69" s="386"/>
      <c r="O69" s="386"/>
      <c r="P69" s="386"/>
      <c r="T69" s="379"/>
      <c r="U69" s="379"/>
      <c r="V69" s="379"/>
      <c r="W69" s="379"/>
      <c r="X69" s="379"/>
      <c r="Y69" s="379"/>
      <c r="Z69" s="380"/>
    </row>
    <row r="70" spans="10:24" ht="12.75">
      <c r="J70" s="174"/>
      <c r="X70" s="174"/>
    </row>
    <row r="71" ht="12.75">
      <c r="E71" s="174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95" t="str">
        <f>"Heimmannschaft:     "&amp;DKB!D8</f>
        <v>Heimmannschaft:     Heimmannschaft</v>
      </c>
      <c r="B2" s="395"/>
      <c r="C2" s="395"/>
      <c r="D2" s="395"/>
      <c r="E2" s="395"/>
      <c r="F2" s="395"/>
      <c r="G2" s="265"/>
      <c r="H2" s="395" t="str">
        <f>"Gastmannschaft:     "&amp;DKB!R8</f>
        <v>Gastmannschaft:     Gastmannschaft 1</v>
      </c>
      <c r="I2" s="395"/>
      <c r="J2" s="395"/>
      <c r="K2" s="395"/>
      <c r="L2" s="395"/>
      <c r="M2" s="39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107</v>
      </c>
      <c r="C4" s="243" t="s">
        <v>27</v>
      </c>
      <c r="D4" s="243" t="s">
        <v>61</v>
      </c>
      <c r="E4" s="243" t="s">
        <v>60</v>
      </c>
      <c r="F4" s="243" t="s">
        <v>74</v>
      </c>
      <c r="H4" s="14" t="s">
        <v>1</v>
      </c>
      <c r="I4" s="242" t="s">
        <v>107</v>
      </c>
      <c r="J4" s="243" t="s">
        <v>27</v>
      </c>
      <c r="K4" s="243" t="s">
        <v>61</v>
      </c>
      <c r="L4" s="243" t="s">
        <v>60</v>
      </c>
      <c r="M4" s="243" t="s">
        <v>74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107</v>
      </c>
      <c r="C12" s="243" t="s">
        <v>27</v>
      </c>
      <c r="D12" s="243" t="s">
        <v>61</v>
      </c>
      <c r="E12" s="243" t="s">
        <v>60</v>
      </c>
      <c r="F12" s="243" t="s">
        <v>74</v>
      </c>
      <c r="H12" s="14" t="s">
        <v>1</v>
      </c>
      <c r="I12" s="242" t="s">
        <v>107</v>
      </c>
      <c r="J12" s="243" t="s">
        <v>27</v>
      </c>
      <c r="K12" s="243" t="s">
        <v>61</v>
      </c>
      <c r="L12" s="243" t="s">
        <v>60</v>
      </c>
      <c r="M12" s="243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107</v>
      </c>
      <c r="C20" s="243" t="s">
        <v>27</v>
      </c>
      <c r="D20" s="243" t="s">
        <v>61</v>
      </c>
      <c r="E20" s="243" t="s">
        <v>60</v>
      </c>
      <c r="F20" s="243" t="s">
        <v>74</v>
      </c>
      <c r="H20" s="14" t="s">
        <v>1</v>
      </c>
      <c r="I20" s="242" t="s">
        <v>107</v>
      </c>
      <c r="J20" s="243" t="s">
        <v>27</v>
      </c>
      <c r="K20" s="243" t="s">
        <v>61</v>
      </c>
      <c r="L20" s="243" t="s">
        <v>60</v>
      </c>
      <c r="M20" s="243" t="s">
        <v>74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107</v>
      </c>
      <c r="C28" s="243" t="s">
        <v>27</v>
      </c>
      <c r="D28" s="243" t="s">
        <v>61</v>
      </c>
      <c r="E28" s="243" t="s">
        <v>60</v>
      </c>
      <c r="F28" s="243" t="s">
        <v>74</v>
      </c>
      <c r="H28" s="14" t="s">
        <v>1</v>
      </c>
      <c r="I28" s="242" t="s">
        <v>107</v>
      </c>
      <c r="J28" s="243" t="s">
        <v>27</v>
      </c>
      <c r="K28" s="243" t="s">
        <v>61</v>
      </c>
      <c r="L28" s="243" t="s">
        <v>60</v>
      </c>
      <c r="M28" s="243" t="s">
        <v>74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f>SUM(E29:E32)</f>
        <v>0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107</v>
      </c>
      <c r="C36" s="243" t="s">
        <v>27</v>
      </c>
      <c r="D36" s="243" t="s">
        <v>61</v>
      </c>
      <c r="E36" s="243" t="s">
        <v>60</v>
      </c>
      <c r="F36" s="243" t="s">
        <v>74</v>
      </c>
      <c r="H36" s="14" t="s">
        <v>1</v>
      </c>
      <c r="I36" s="242" t="s">
        <v>107</v>
      </c>
      <c r="J36" s="243" t="s">
        <v>27</v>
      </c>
      <c r="K36" s="243" t="s">
        <v>61</v>
      </c>
      <c r="L36" s="243" t="s">
        <v>60</v>
      </c>
      <c r="M36" s="243" t="s">
        <v>74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107</v>
      </c>
      <c r="C44" s="243" t="s">
        <v>27</v>
      </c>
      <c r="D44" s="243" t="s">
        <v>61</v>
      </c>
      <c r="E44" s="243" t="s">
        <v>60</v>
      </c>
      <c r="F44" s="243" t="s">
        <v>74</v>
      </c>
      <c r="H44" s="14" t="s">
        <v>1</v>
      </c>
      <c r="I44" s="242" t="s">
        <v>107</v>
      </c>
      <c r="J44" s="243" t="s">
        <v>27</v>
      </c>
      <c r="K44" s="243" t="s">
        <v>61</v>
      </c>
      <c r="L44" s="243" t="s">
        <v>60</v>
      </c>
      <c r="M44" s="243" t="s">
        <v>74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109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18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1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4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6" t="s">
        <v>40</v>
      </c>
      <c r="B1" s="396"/>
      <c r="C1" s="396"/>
      <c r="D1" s="396"/>
      <c r="E1" s="396"/>
      <c r="F1" s="396"/>
      <c r="G1" s="396"/>
      <c r="O1" s="396" t="s">
        <v>41</v>
      </c>
      <c r="P1" s="396"/>
      <c r="Q1" s="396"/>
      <c r="R1" s="396"/>
      <c r="S1" s="396"/>
      <c r="T1" s="396"/>
      <c r="U1" s="396"/>
    </row>
    <row r="2" spans="1:21" ht="24.75" customHeight="1">
      <c r="A2" s="12" t="s">
        <v>90</v>
      </c>
      <c r="B2" s="18"/>
      <c r="C2" s="40" t="s">
        <v>26</v>
      </c>
      <c r="D2" s="18"/>
      <c r="E2" s="82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2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6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5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5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1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5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1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5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1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5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1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5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1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5"/>
      <c r="F10" s="72">
        <v>8</v>
      </c>
      <c r="G10" s="172"/>
      <c r="O10" s="56" t="str">
        <f t="shared" si="1"/>
        <v>Heimmannschaft</v>
      </c>
      <c r="P10" s="61">
        <v>8</v>
      </c>
      <c r="Q10" s="62"/>
      <c r="R10" s="61">
        <v>8</v>
      </c>
      <c r="S10" s="81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5"/>
      <c r="F11" s="72">
        <v>9</v>
      </c>
      <c r="G11" s="172"/>
      <c r="O11" s="56" t="str">
        <f t="shared" si="1"/>
        <v>Heimmannschaft</v>
      </c>
      <c r="P11" s="61">
        <v>9</v>
      </c>
      <c r="Q11" s="62"/>
      <c r="R11" s="61">
        <v>9</v>
      </c>
      <c r="S11" s="81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5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1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5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1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5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1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5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1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5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1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5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1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5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1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5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1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5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1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5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1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5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1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5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1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7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1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5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1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5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1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5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1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5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1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5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1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5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1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5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1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5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1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5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1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5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1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5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1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5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1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5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1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5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1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5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1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5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1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5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1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5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1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5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1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5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8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89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89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89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5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5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5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5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5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5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5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5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5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5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5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5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5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5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5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5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5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8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5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5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5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5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5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5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5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5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5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5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5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5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5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5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5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5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5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5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5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5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8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5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5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5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5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5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5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5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5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5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5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5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5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5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5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5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5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5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5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5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5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8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5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5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5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5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5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5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5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5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5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5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5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5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5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5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5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5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5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5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5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5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8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5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5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5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5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5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5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5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5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5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5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5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5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5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5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5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5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5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5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5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5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8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5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5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5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5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5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5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5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5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5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5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5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5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5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5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5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5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5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5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5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5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8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5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5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5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5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5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5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5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5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5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5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5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5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5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5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5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5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5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5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5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5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0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5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5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5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5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5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5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5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5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5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5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5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5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5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5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5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5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5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5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5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5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8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5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5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5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5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5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5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5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5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5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5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5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5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5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5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5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5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5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5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5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5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459" t="str">
        <f>"Heimmannschaft:     "&amp;DKB!D8</f>
        <v>Heimmannschaft:     Heimmannschaft</v>
      </c>
      <c r="B1" s="460"/>
      <c r="C1" s="460"/>
      <c r="D1" s="460"/>
      <c r="E1" s="460"/>
      <c r="F1" s="460"/>
      <c r="G1" s="461"/>
      <c r="H1" s="450" t="s">
        <v>106</v>
      </c>
      <c r="I1" s="451"/>
      <c r="J1" s="452"/>
      <c r="K1" s="459" t="str">
        <f>"Gastmannschaft:     "&amp;DKB!R8</f>
        <v>Gastmannschaft:     Gastmannschaft 1</v>
      </c>
      <c r="L1" s="460"/>
      <c r="M1" s="460"/>
      <c r="N1" s="460"/>
      <c r="O1" s="460"/>
      <c r="P1" s="460"/>
      <c r="Q1" s="461"/>
    </row>
    <row r="2" spans="1:17" ht="6" customHeight="1">
      <c r="A2" s="191"/>
      <c r="B2" s="191"/>
      <c r="C2" s="191"/>
      <c r="D2" s="191"/>
      <c r="E2" s="191"/>
      <c r="F2" s="191"/>
      <c r="G2" s="191"/>
      <c r="H2" s="462">
        <f>DKB!L8</f>
        <v>0</v>
      </c>
      <c r="I2" s="463"/>
      <c r="J2" s="464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107</v>
      </c>
      <c r="C3" s="212">
        <v>1</v>
      </c>
      <c r="D3" s="212">
        <v>2</v>
      </c>
      <c r="E3" s="212">
        <v>3</v>
      </c>
      <c r="F3" s="212">
        <v>4</v>
      </c>
      <c r="G3" s="213" t="s">
        <v>100</v>
      </c>
      <c r="H3" s="462"/>
      <c r="I3" s="463"/>
      <c r="J3" s="464"/>
      <c r="K3" s="211" t="s">
        <v>100</v>
      </c>
      <c r="L3" s="212">
        <v>4</v>
      </c>
      <c r="M3" s="212">
        <v>3</v>
      </c>
      <c r="N3" s="212">
        <v>2</v>
      </c>
      <c r="O3" s="212">
        <v>1</v>
      </c>
      <c r="P3" s="244" t="s">
        <v>107</v>
      </c>
      <c r="Q3" s="260" t="s">
        <v>1</v>
      </c>
    </row>
    <row r="4" spans="1:17" ht="6" customHeight="1">
      <c r="A4" s="430">
        <f>DKB!B11</f>
        <v>0</v>
      </c>
      <c r="B4" s="245"/>
      <c r="C4" s="235"/>
      <c r="D4" s="235"/>
      <c r="E4" s="235"/>
      <c r="F4" s="235"/>
      <c r="G4" s="431">
        <f>DKB!K11</f>
      </c>
      <c r="H4" s="195"/>
      <c r="I4" s="195"/>
      <c r="K4" s="434">
        <f>DKB!Y11</f>
      </c>
      <c r="L4" s="216"/>
      <c r="M4" s="216"/>
      <c r="N4" s="216"/>
      <c r="O4" s="216"/>
      <c r="P4" s="251"/>
      <c r="Q4" s="436">
        <f>DKB!P11</f>
        <v>0</v>
      </c>
    </row>
    <row r="5" spans="1:17" ht="15" customHeight="1">
      <c r="A5" s="430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432"/>
      <c r="H5" s="465"/>
      <c r="I5" s="466"/>
      <c r="J5" s="467"/>
      <c r="K5" s="435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436"/>
    </row>
    <row r="6" spans="1:17" ht="4.5" customHeight="1">
      <c r="A6" s="223"/>
      <c r="B6" s="246"/>
      <c r="C6" s="217"/>
      <c r="D6" s="217"/>
      <c r="E6" s="218"/>
      <c r="F6" s="219"/>
      <c r="G6" s="432"/>
      <c r="H6" s="195"/>
      <c r="I6" s="195"/>
      <c r="K6" s="435"/>
      <c r="L6" s="233"/>
      <c r="M6" s="219"/>
      <c r="N6" s="234"/>
      <c r="O6" s="217"/>
      <c r="P6" s="252"/>
      <c r="Q6" s="261"/>
    </row>
    <row r="7" spans="1:17" ht="15" customHeight="1">
      <c r="A7" s="437">
        <f>DKB!B14</f>
        <v>0</v>
      </c>
      <c r="B7" s="259" t="s">
        <v>99</v>
      </c>
      <c r="C7" s="232">
        <f>DKB!J11</f>
      </c>
      <c r="D7" s="232">
        <f>DKB!J12</f>
      </c>
      <c r="E7" s="232">
        <f>DKB!J14</f>
      </c>
      <c r="F7" s="232">
        <f>DKB!J15</f>
      </c>
      <c r="G7" s="432"/>
      <c r="H7" s="444"/>
      <c r="I7" s="445"/>
      <c r="J7" s="446"/>
      <c r="K7" s="435"/>
      <c r="L7" s="232">
        <f>DKB!X15</f>
      </c>
      <c r="M7" s="232">
        <f>DKB!X14</f>
      </c>
      <c r="N7" s="232">
        <f>DKB!X12</f>
      </c>
      <c r="O7" s="232">
        <f>DKB!X11</f>
      </c>
      <c r="P7" s="259" t="s">
        <v>99</v>
      </c>
      <c r="Q7" s="436">
        <f>DKB!P14</f>
        <v>0</v>
      </c>
    </row>
    <row r="8" spans="1:17" ht="9" customHeight="1">
      <c r="A8" s="438"/>
      <c r="B8" s="247"/>
      <c r="C8" s="220"/>
      <c r="D8" s="220"/>
      <c r="E8" s="274" t="s">
        <v>108</v>
      </c>
      <c r="F8" s="274" t="s">
        <v>99</v>
      </c>
      <c r="G8" s="432"/>
      <c r="H8" s="195"/>
      <c r="I8" s="195"/>
      <c r="K8" s="435"/>
      <c r="L8" s="274" t="s">
        <v>108</v>
      </c>
      <c r="M8" s="277" t="s">
        <v>99</v>
      </c>
      <c r="N8" s="230"/>
      <c r="O8" s="230"/>
      <c r="P8" s="253"/>
      <c r="Q8" s="439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433"/>
      <c r="H9" s="450" t="s">
        <v>104</v>
      </c>
      <c r="I9" s="451"/>
      <c r="J9" s="452"/>
      <c r="K9" s="440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107</v>
      </c>
      <c r="C10" s="212">
        <v>1</v>
      </c>
      <c r="D10" s="212">
        <v>2</v>
      </c>
      <c r="E10" s="212">
        <v>3</v>
      </c>
      <c r="F10" s="212">
        <v>4</v>
      </c>
      <c r="G10" s="213" t="s">
        <v>100</v>
      </c>
      <c r="H10" s="456">
        <f>DKB!P6</f>
        <v>0</v>
      </c>
      <c r="I10" s="457"/>
      <c r="J10" s="458"/>
      <c r="K10" s="211" t="s">
        <v>100</v>
      </c>
      <c r="L10" s="212">
        <v>4</v>
      </c>
      <c r="M10" s="212">
        <v>3</v>
      </c>
      <c r="N10" s="212">
        <v>2</v>
      </c>
      <c r="O10" s="212">
        <v>1</v>
      </c>
      <c r="P10" s="244" t="s">
        <v>107</v>
      </c>
      <c r="Q10" s="260" t="s">
        <v>1</v>
      </c>
    </row>
    <row r="11" spans="1:17" ht="6" customHeight="1">
      <c r="A11" s="430">
        <f>DKB!B18</f>
        <v>0</v>
      </c>
      <c r="B11" s="248"/>
      <c r="C11" s="194"/>
      <c r="D11" s="194"/>
      <c r="E11" s="194"/>
      <c r="F11" s="194"/>
      <c r="G11" s="431">
        <f>DKB!K18</f>
      </c>
      <c r="H11" s="456"/>
      <c r="I11" s="457"/>
      <c r="J11" s="458"/>
      <c r="K11" s="434">
        <f>DKB!Y18</f>
      </c>
      <c r="L11" s="194"/>
      <c r="M11" s="194"/>
      <c r="N11" s="194"/>
      <c r="O11" s="194"/>
      <c r="P11" s="254"/>
      <c r="Q11" s="436">
        <f>DKB!P18</f>
        <v>0</v>
      </c>
    </row>
    <row r="12" spans="1:17" ht="15" customHeight="1">
      <c r="A12" s="430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432"/>
      <c r="H12" s="456"/>
      <c r="I12" s="457"/>
      <c r="J12" s="458"/>
      <c r="K12" s="435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436"/>
    </row>
    <row r="13" spans="1:17" ht="4.5" customHeight="1">
      <c r="A13" s="223"/>
      <c r="B13" s="249"/>
      <c r="C13" s="197"/>
      <c r="D13" s="197"/>
      <c r="E13" s="196"/>
      <c r="F13" s="198"/>
      <c r="G13" s="432"/>
      <c r="H13" s="239"/>
      <c r="I13" s="240"/>
      <c r="J13" s="241"/>
      <c r="K13" s="435"/>
      <c r="L13" s="199"/>
      <c r="M13" s="198"/>
      <c r="N13" s="197"/>
      <c r="O13" s="197"/>
      <c r="P13" s="255"/>
      <c r="Q13" s="261"/>
    </row>
    <row r="14" spans="1:17" ht="15" customHeight="1">
      <c r="A14" s="437">
        <f>DKB!B21</f>
        <v>0</v>
      </c>
      <c r="B14" s="259" t="s">
        <v>99</v>
      </c>
      <c r="C14" s="232">
        <f>DKB!J18</f>
      </c>
      <c r="D14" s="232">
        <f>DKB!J19</f>
      </c>
      <c r="E14" s="232">
        <f>DKB!J21</f>
      </c>
      <c r="F14" s="232">
        <f>DKB!J22</f>
      </c>
      <c r="G14" s="432"/>
      <c r="H14" s="450" t="s">
        <v>2</v>
      </c>
      <c r="I14" s="451"/>
      <c r="J14" s="452"/>
      <c r="K14" s="435"/>
      <c r="L14" s="232">
        <f>DKB!X22</f>
      </c>
      <c r="M14" s="232">
        <f>DKB!X21</f>
      </c>
      <c r="N14" s="232">
        <f>DKB!X19</f>
      </c>
      <c r="O14" s="232">
        <f>DKB!X18</f>
      </c>
      <c r="P14" s="259" t="s">
        <v>99</v>
      </c>
      <c r="Q14" s="436">
        <f>DKB!P21</f>
        <v>0</v>
      </c>
    </row>
    <row r="15" spans="1:17" ht="9" customHeight="1">
      <c r="A15" s="438"/>
      <c r="B15" s="250"/>
      <c r="C15" s="200"/>
      <c r="D15" s="200"/>
      <c r="E15" s="274" t="s">
        <v>108</v>
      </c>
      <c r="F15" s="274" t="s">
        <v>99</v>
      </c>
      <c r="G15" s="432"/>
      <c r="H15" s="203"/>
      <c r="I15" s="195"/>
      <c r="J15" s="204"/>
      <c r="K15" s="435"/>
      <c r="L15" s="274" t="s">
        <v>108</v>
      </c>
      <c r="M15" s="277" t="s">
        <v>99</v>
      </c>
      <c r="N15" s="201"/>
      <c r="O15" s="201"/>
      <c r="P15" s="256"/>
      <c r="Q15" s="439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433"/>
      <c r="H16" s="447">
        <f>DKB!V3</f>
        <v>0</v>
      </c>
      <c r="I16" s="448"/>
      <c r="J16" s="449"/>
      <c r="K16" s="440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107</v>
      </c>
      <c r="C17" s="212">
        <v>1</v>
      </c>
      <c r="D17" s="212">
        <v>2</v>
      </c>
      <c r="E17" s="212">
        <v>3</v>
      </c>
      <c r="F17" s="212">
        <v>4</v>
      </c>
      <c r="G17" s="213" t="s">
        <v>100</v>
      </c>
      <c r="H17" s="205"/>
      <c r="I17" s="193"/>
      <c r="J17" s="204"/>
      <c r="K17" s="211" t="s">
        <v>100</v>
      </c>
      <c r="L17" s="212">
        <v>4</v>
      </c>
      <c r="M17" s="212">
        <v>3</v>
      </c>
      <c r="N17" s="212">
        <v>2</v>
      </c>
      <c r="O17" s="212">
        <v>1</v>
      </c>
      <c r="P17" s="244" t="s">
        <v>107</v>
      </c>
      <c r="Q17" s="260" t="s">
        <v>1</v>
      </c>
    </row>
    <row r="18" spans="1:17" ht="6" customHeight="1">
      <c r="A18" s="430">
        <f>DKB!B25</f>
        <v>0</v>
      </c>
      <c r="B18" s="248"/>
      <c r="C18" s="194"/>
      <c r="D18" s="194"/>
      <c r="E18" s="194"/>
      <c r="F18" s="194"/>
      <c r="G18" s="431">
        <f>DKB!K25</f>
      </c>
      <c r="K18" s="434">
        <f>DKB!Y25</f>
      </c>
      <c r="L18" s="194"/>
      <c r="M18" s="194"/>
      <c r="N18" s="194"/>
      <c r="O18" s="194"/>
      <c r="P18" s="254"/>
      <c r="Q18" s="436">
        <f>DKB!P25</f>
        <v>0</v>
      </c>
    </row>
    <row r="19" spans="1:17" ht="15" customHeight="1">
      <c r="A19" s="430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432"/>
      <c r="H19" s="450" t="s">
        <v>58</v>
      </c>
      <c r="I19" s="451"/>
      <c r="J19" s="452"/>
      <c r="K19" s="435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436"/>
    </row>
    <row r="20" spans="1:17" ht="4.5" customHeight="1">
      <c r="A20" s="223"/>
      <c r="B20" s="249"/>
      <c r="C20" s="197"/>
      <c r="D20" s="197"/>
      <c r="E20" s="196"/>
      <c r="F20" s="198"/>
      <c r="G20" s="432"/>
      <c r="H20" s="203"/>
      <c r="I20" s="195"/>
      <c r="J20" s="204"/>
      <c r="K20" s="435"/>
      <c r="L20" s="199"/>
      <c r="M20" s="198"/>
      <c r="N20" s="197"/>
      <c r="O20" s="197"/>
      <c r="P20" s="255"/>
      <c r="Q20" s="261"/>
    </row>
    <row r="21" spans="1:17" ht="15" customHeight="1">
      <c r="A21" s="437">
        <f>DKB!B28</f>
        <v>0</v>
      </c>
      <c r="B21" s="259" t="s">
        <v>99</v>
      </c>
      <c r="C21" s="232">
        <f>DKB!J25</f>
      </c>
      <c r="D21" s="232">
        <f>DKB!J26</f>
      </c>
      <c r="E21" s="232">
        <f>DKB!J28</f>
      </c>
      <c r="F21" s="232">
        <f>DKB!J29</f>
      </c>
      <c r="G21" s="432"/>
      <c r="H21" s="453">
        <f>DKB!Y7</f>
      </c>
      <c r="I21" s="454"/>
      <c r="J21" s="455"/>
      <c r="K21" s="435"/>
      <c r="L21" s="232">
        <f>DKB!X29</f>
      </c>
      <c r="M21" s="232">
        <f>DKB!X28</f>
      </c>
      <c r="N21" s="232">
        <f>DKB!X26</f>
      </c>
      <c r="O21" s="232">
        <f>DKB!X25</f>
      </c>
      <c r="P21" s="259" t="s">
        <v>99</v>
      </c>
      <c r="Q21" s="436">
        <f>DKB!P28</f>
        <v>0</v>
      </c>
    </row>
    <row r="22" spans="1:17" ht="9" customHeight="1">
      <c r="A22" s="438"/>
      <c r="B22" s="250"/>
      <c r="C22" s="200"/>
      <c r="D22" s="200"/>
      <c r="E22" s="274" t="s">
        <v>108</v>
      </c>
      <c r="F22" s="274" t="s">
        <v>99</v>
      </c>
      <c r="G22" s="432"/>
      <c r="H22" s="203"/>
      <c r="I22" s="195"/>
      <c r="J22" s="204"/>
      <c r="K22" s="435"/>
      <c r="L22" s="274" t="s">
        <v>108</v>
      </c>
      <c r="M22" s="277" t="s">
        <v>99</v>
      </c>
      <c r="N22" s="201"/>
      <c r="O22" s="201"/>
      <c r="P22" s="256"/>
      <c r="Q22" s="439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433"/>
      <c r="H23" s="206"/>
      <c r="I23" s="207"/>
      <c r="J23" s="208"/>
      <c r="K23" s="440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107</v>
      </c>
      <c r="C24" s="212">
        <v>1</v>
      </c>
      <c r="D24" s="212">
        <v>2</v>
      </c>
      <c r="E24" s="212">
        <v>3</v>
      </c>
      <c r="F24" s="212">
        <v>4</v>
      </c>
      <c r="G24" s="213" t="s">
        <v>100</v>
      </c>
      <c r="H24" s="205"/>
      <c r="I24" s="193"/>
      <c r="J24" s="204"/>
      <c r="K24" s="211" t="s">
        <v>100</v>
      </c>
      <c r="L24" s="212">
        <v>4</v>
      </c>
      <c r="M24" s="212">
        <v>3</v>
      </c>
      <c r="N24" s="212">
        <v>2</v>
      </c>
      <c r="O24" s="212">
        <v>1</v>
      </c>
      <c r="P24" s="244" t="s">
        <v>107</v>
      </c>
      <c r="Q24" s="260" t="s">
        <v>1</v>
      </c>
    </row>
    <row r="25" spans="1:17" ht="6" customHeight="1">
      <c r="A25" s="430">
        <f>DKB!B32</f>
        <v>0</v>
      </c>
      <c r="B25" s="248"/>
      <c r="C25" s="194"/>
      <c r="D25" s="194"/>
      <c r="E25" s="194"/>
      <c r="F25" s="194"/>
      <c r="G25" s="431">
        <f>DKB!K32</f>
      </c>
      <c r="K25" s="434">
        <f>DKB!Y32</f>
      </c>
      <c r="L25" s="194"/>
      <c r="M25" s="194"/>
      <c r="N25" s="194"/>
      <c r="O25" s="194"/>
      <c r="P25" s="254"/>
      <c r="Q25" s="436">
        <f>DKB!P32</f>
        <v>0</v>
      </c>
    </row>
    <row r="26" spans="1:17" ht="15" customHeight="1">
      <c r="A26" s="430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432"/>
      <c r="K26" s="435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436"/>
    </row>
    <row r="27" spans="1:17" ht="4.5" customHeight="1">
      <c r="A27" s="223"/>
      <c r="B27" s="249"/>
      <c r="C27" s="197"/>
      <c r="D27" s="197"/>
      <c r="E27" s="196"/>
      <c r="F27" s="198"/>
      <c r="G27" s="432"/>
      <c r="H27" s="203"/>
      <c r="I27" s="195"/>
      <c r="J27" s="204"/>
      <c r="K27" s="435"/>
      <c r="L27" s="199"/>
      <c r="M27" s="198"/>
      <c r="N27" s="197"/>
      <c r="O27" s="197"/>
      <c r="P27" s="255"/>
      <c r="Q27" s="261"/>
    </row>
    <row r="28" spans="1:17" ht="15" customHeight="1">
      <c r="A28" s="437">
        <f>DKB!B35</f>
        <v>0</v>
      </c>
      <c r="B28" s="259" t="s">
        <v>99</v>
      </c>
      <c r="C28" s="232">
        <f>DKB!J32</f>
      </c>
      <c r="D28" s="232">
        <f>DKB!J33</f>
      </c>
      <c r="E28" s="232">
        <f>DKB!J35</f>
      </c>
      <c r="F28" s="232">
        <f>DKB!J36</f>
      </c>
      <c r="G28" s="432"/>
      <c r="K28" s="435"/>
      <c r="L28" s="232">
        <f>DKB!X36</f>
      </c>
      <c r="M28" s="232">
        <f>DKB!X35</f>
      </c>
      <c r="N28" s="232">
        <f>DKB!X33</f>
      </c>
      <c r="O28" s="232">
        <f>DKB!X32</f>
      </c>
      <c r="P28" s="259" t="s">
        <v>99</v>
      </c>
      <c r="Q28" s="436">
        <f>DKB!P35</f>
        <v>0</v>
      </c>
    </row>
    <row r="29" spans="1:17" ht="9" customHeight="1">
      <c r="A29" s="438"/>
      <c r="B29" s="250"/>
      <c r="C29" s="200"/>
      <c r="D29" s="200"/>
      <c r="E29" s="274" t="s">
        <v>108</v>
      </c>
      <c r="F29" s="274" t="s">
        <v>99</v>
      </c>
      <c r="G29" s="432"/>
      <c r="H29" s="203"/>
      <c r="I29" s="195"/>
      <c r="J29" s="204"/>
      <c r="K29" s="435"/>
      <c r="L29" s="274" t="s">
        <v>108</v>
      </c>
      <c r="M29" s="277" t="s">
        <v>99</v>
      </c>
      <c r="N29" s="201"/>
      <c r="O29" s="201"/>
      <c r="P29" s="256"/>
      <c r="Q29" s="439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433"/>
      <c r="H30" s="206"/>
      <c r="I30" s="207"/>
      <c r="J30" s="208"/>
      <c r="K30" s="440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107</v>
      </c>
      <c r="C31" s="212">
        <v>1</v>
      </c>
      <c r="D31" s="212">
        <v>2</v>
      </c>
      <c r="E31" s="212">
        <v>3</v>
      </c>
      <c r="F31" s="212">
        <v>4</v>
      </c>
      <c r="G31" s="213" t="s">
        <v>100</v>
      </c>
      <c r="H31" s="205"/>
      <c r="I31" s="193"/>
      <c r="J31" s="204"/>
      <c r="K31" s="211" t="s">
        <v>100</v>
      </c>
      <c r="L31" s="212">
        <v>4</v>
      </c>
      <c r="M31" s="212">
        <v>3</v>
      </c>
      <c r="N31" s="212">
        <v>2</v>
      </c>
      <c r="O31" s="212">
        <v>1</v>
      </c>
      <c r="P31" s="244" t="s">
        <v>107</v>
      </c>
      <c r="Q31" s="260" t="s">
        <v>1</v>
      </c>
    </row>
    <row r="32" spans="1:17" ht="6" customHeight="1">
      <c r="A32" s="430">
        <f>DKB!B39</f>
        <v>0</v>
      </c>
      <c r="B32" s="248"/>
      <c r="C32" s="194"/>
      <c r="D32" s="194"/>
      <c r="E32" s="194"/>
      <c r="F32" s="194"/>
      <c r="G32" s="431">
        <f>DKB!K39</f>
      </c>
      <c r="K32" s="434">
        <f>DKB!Y39</f>
      </c>
      <c r="L32" s="194"/>
      <c r="M32" s="194"/>
      <c r="N32" s="194"/>
      <c r="O32" s="194"/>
      <c r="P32" s="254"/>
      <c r="Q32" s="436">
        <f>DKB!P39</f>
        <v>0</v>
      </c>
    </row>
    <row r="33" spans="1:17" ht="15" customHeight="1">
      <c r="A33" s="430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432"/>
      <c r="H33" s="441"/>
      <c r="I33" s="442"/>
      <c r="J33" s="443"/>
      <c r="K33" s="435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436"/>
    </row>
    <row r="34" spans="1:17" ht="4.5" customHeight="1">
      <c r="A34" s="223"/>
      <c r="B34" s="249"/>
      <c r="C34" s="197"/>
      <c r="D34" s="197"/>
      <c r="E34" s="196"/>
      <c r="F34" s="198"/>
      <c r="G34" s="432"/>
      <c r="H34" s="203"/>
      <c r="I34" s="195"/>
      <c r="J34" s="204"/>
      <c r="K34" s="435"/>
      <c r="L34" s="199"/>
      <c r="M34" s="198"/>
      <c r="N34" s="197"/>
      <c r="O34" s="197"/>
      <c r="P34" s="255"/>
      <c r="Q34" s="261"/>
    </row>
    <row r="35" spans="1:17" ht="15" customHeight="1">
      <c r="A35" s="437">
        <f>DKB!B42</f>
        <v>0</v>
      </c>
      <c r="B35" s="259" t="s">
        <v>99</v>
      </c>
      <c r="C35" s="232">
        <f>DKB!J39</f>
      </c>
      <c r="D35" s="232">
        <f>DKB!J40</f>
      </c>
      <c r="E35" s="232">
        <f>DKB!J42</f>
      </c>
      <c r="F35" s="232">
        <f>DKB!J43</f>
      </c>
      <c r="G35" s="432"/>
      <c r="H35" s="444"/>
      <c r="I35" s="445"/>
      <c r="J35" s="446"/>
      <c r="K35" s="435"/>
      <c r="L35" s="232">
        <f>DKB!X43</f>
      </c>
      <c r="M35" s="232">
        <f>DKB!X42</f>
      </c>
      <c r="N35" s="232">
        <f>DKB!X40</f>
      </c>
      <c r="O35" s="232">
        <f>DKB!X39</f>
      </c>
      <c r="P35" s="259" t="s">
        <v>99</v>
      </c>
      <c r="Q35" s="436">
        <f>DKB!P42</f>
        <v>0</v>
      </c>
    </row>
    <row r="36" spans="1:17" ht="9" customHeight="1">
      <c r="A36" s="438"/>
      <c r="B36" s="250"/>
      <c r="C36" s="200"/>
      <c r="D36" s="200"/>
      <c r="E36" s="274" t="s">
        <v>108</v>
      </c>
      <c r="F36" s="274" t="s">
        <v>99</v>
      </c>
      <c r="G36" s="432"/>
      <c r="H36" s="203"/>
      <c r="I36" s="195"/>
      <c r="J36" s="204"/>
      <c r="K36" s="435"/>
      <c r="L36" s="274" t="s">
        <v>108</v>
      </c>
      <c r="M36" s="277" t="s">
        <v>99</v>
      </c>
      <c r="N36" s="201"/>
      <c r="O36" s="201"/>
      <c r="P36" s="256"/>
      <c r="Q36" s="439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433"/>
      <c r="H37" s="206"/>
      <c r="I37" s="207"/>
      <c r="J37" s="208"/>
      <c r="K37" s="440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107</v>
      </c>
      <c r="C38" s="212">
        <v>1</v>
      </c>
      <c r="D38" s="212">
        <v>2</v>
      </c>
      <c r="E38" s="212">
        <v>3</v>
      </c>
      <c r="F38" s="212">
        <v>4</v>
      </c>
      <c r="G38" s="213" t="s">
        <v>100</v>
      </c>
      <c r="H38" s="205"/>
      <c r="I38" s="193"/>
      <c r="J38" s="204"/>
      <c r="K38" s="211" t="s">
        <v>100</v>
      </c>
      <c r="L38" s="212">
        <v>4</v>
      </c>
      <c r="M38" s="212">
        <v>3</v>
      </c>
      <c r="N38" s="212">
        <v>2</v>
      </c>
      <c r="O38" s="212">
        <v>1</v>
      </c>
      <c r="P38" s="244" t="s">
        <v>107</v>
      </c>
      <c r="Q38" s="260" t="s">
        <v>1</v>
      </c>
    </row>
    <row r="39" spans="1:17" ht="6" customHeight="1">
      <c r="A39" s="430">
        <f>DKB!B46</f>
        <v>0</v>
      </c>
      <c r="B39" s="248"/>
      <c r="C39" s="194"/>
      <c r="D39" s="194"/>
      <c r="E39" s="194"/>
      <c r="F39" s="194"/>
      <c r="G39" s="431">
        <f>DKB!K46</f>
      </c>
      <c r="K39" s="434">
        <f>DKB!Y46</f>
      </c>
      <c r="L39" s="194"/>
      <c r="M39" s="194"/>
      <c r="N39" s="194"/>
      <c r="O39" s="194"/>
      <c r="P39" s="254"/>
      <c r="Q39" s="436">
        <f>DKB!P46</f>
        <v>0</v>
      </c>
    </row>
    <row r="40" spans="1:17" ht="15" customHeight="1">
      <c r="A40" s="430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432"/>
      <c r="K40" s="435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436"/>
    </row>
    <row r="41" spans="1:17" ht="4.5" customHeight="1">
      <c r="A41" s="223"/>
      <c r="B41" s="249"/>
      <c r="C41" s="197"/>
      <c r="D41" s="197"/>
      <c r="E41" s="196"/>
      <c r="F41" s="198"/>
      <c r="G41" s="432"/>
      <c r="H41" s="203"/>
      <c r="I41" s="195"/>
      <c r="J41" s="204"/>
      <c r="K41" s="435"/>
      <c r="L41" s="199"/>
      <c r="M41" s="198"/>
      <c r="N41" s="197"/>
      <c r="O41" s="197"/>
      <c r="P41" s="255"/>
      <c r="Q41" s="261"/>
    </row>
    <row r="42" spans="1:17" ht="15" customHeight="1">
      <c r="A42" s="437">
        <f>DKB!B49</f>
        <v>0</v>
      </c>
      <c r="B42" s="259" t="s">
        <v>99</v>
      </c>
      <c r="C42" s="232">
        <f>DKB!J46</f>
      </c>
      <c r="D42" s="232">
        <f>DKB!J47</f>
      </c>
      <c r="E42" s="232">
        <f>DKB!J49</f>
      </c>
      <c r="F42" s="232">
        <f>DKB!J50</f>
      </c>
      <c r="G42" s="432"/>
      <c r="K42" s="435"/>
      <c r="L42" s="232">
        <f>DKB!X50</f>
      </c>
      <c r="M42" s="232">
        <f>DKB!X49</f>
      </c>
      <c r="N42" s="232">
        <f>DKB!X47</f>
      </c>
      <c r="O42" s="232">
        <f>DKB!X46</f>
      </c>
      <c r="P42" s="259" t="s">
        <v>99</v>
      </c>
      <c r="Q42" s="436">
        <f>DKB!P49</f>
        <v>0</v>
      </c>
    </row>
    <row r="43" spans="1:17" ht="9" customHeight="1">
      <c r="A43" s="438"/>
      <c r="B43" s="250"/>
      <c r="C43" s="200"/>
      <c r="D43" s="200"/>
      <c r="E43" s="274" t="s">
        <v>108</v>
      </c>
      <c r="F43" s="274" t="s">
        <v>99</v>
      </c>
      <c r="G43" s="432"/>
      <c r="H43" s="203"/>
      <c r="I43" s="195"/>
      <c r="J43" s="204"/>
      <c r="K43" s="435"/>
      <c r="L43" s="274" t="s">
        <v>108</v>
      </c>
      <c r="M43" s="277" t="s">
        <v>99</v>
      </c>
      <c r="N43" s="201"/>
      <c r="O43" s="201"/>
      <c r="P43" s="256"/>
      <c r="Q43" s="439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433"/>
      <c r="H44" s="206"/>
      <c r="I44" s="207"/>
      <c r="J44" s="208"/>
      <c r="K44" s="435"/>
      <c r="L44" s="273">
        <f>DKB!V51</f>
      </c>
      <c r="M44" s="270">
        <f>DKB!X51</f>
      </c>
      <c r="N44" s="202"/>
      <c r="Q44" s="202"/>
    </row>
    <row r="45" spans="1:17" ht="12" customHeight="1">
      <c r="A45" s="407" t="s">
        <v>110</v>
      </c>
      <c r="B45" s="397"/>
      <c r="C45" s="397"/>
      <c r="D45" s="420">
        <f>SUM(DKB!J53)</f>
        <v>0</v>
      </c>
      <c r="E45" s="411" t="s">
        <v>99</v>
      </c>
      <c r="F45" s="422" t="s">
        <v>100</v>
      </c>
      <c r="G45" s="405">
        <f>SUM(DKB!K53)</f>
        <v>0</v>
      </c>
      <c r="H45" s="424" t="s">
        <v>82</v>
      </c>
      <c r="I45" s="425"/>
      <c r="J45" s="426"/>
      <c r="K45" s="405">
        <f>SUM(DKB!Y53)</f>
        <v>0</v>
      </c>
      <c r="L45" s="411" t="s">
        <v>100</v>
      </c>
      <c r="M45" s="411" t="s">
        <v>99</v>
      </c>
      <c r="N45" s="413">
        <f>SUM(DKB!X53)</f>
        <v>0</v>
      </c>
      <c r="O45" s="397" t="s">
        <v>110</v>
      </c>
      <c r="P45" s="397"/>
      <c r="Q45" s="398"/>
    </row>
    <row r="46" spans="1:17" ht="12" customHeight="1">
      <c r="A46" s="408"/>
      <c r="B46" s="399"/>
      <c r="C46" s="399"/>
      <c r="D46" s="421"/>
      <c r="E46" s="412"/>
      <c r="F46" s="423"/>
      <c r="G46" s="406"/>
      <c r="H46" s="427"/>
      <c r="I46" s="428"/>
      <c r="J46" s="429"/>
      <c r="K46" s="406"/>
      <c r="L46" s="412"/>
      <c r="M46" s="412"/>
      <c r="N46" s="414"/>
      <c r="O46" s="399"/>
      <c r="P46" s="399"/>
      <c r="Q46" s="400"/>
    </row>
    <row r="47" spans="1:17" ht="24" customHeight="1">
      <c r="A47" s="409" t="s">
        <v>111</v>
      </c>
      <c r="B47" s="401"/>
      <c r="C47" s="401"/>
      <c r="D47" s="281"/>
      <c r="E47" s="415">
        <f>DKB!D54</f>
      </c>
      <c r="F47" s="416"/>
      <c r="G47" s="279">
        <f>DKB!J54</f>
      </c>
      <c r="H47" s="417" t="s">
        <v>89</v>
      </c>
      <c r="I47" s="418"/>
      <c r="J47" s="419"/>
      <c r="K47" s="268">
        <f>DKB!X54</f>
      </c>
      <c r="L47" s="415">
        <f>DKB!R54</f>
      </c>
      <c r="M47" s="416"/>
      <c r="N47" s="272"/>
      <c r="O47" s="401" t="s">
        <v>111</v>
      </c>
      <c r="P47" s="401"/>
      <c r="Q47" s="402"/>
    </row>
    <row r="48" spans="1:17" ht="24" customHeight="1" thickBot="1">
      <c r="A48" s="410" t="s">
        <v>105</v>
      </c>
      <c r="B48" s="403"/>
      <c r="C48" s="403"/>
      <c r="D48" s="271"/>
      <c r="E48" s="214"/>
      <c r="F48" s="215"/>
      <c r="G48" s="267">
        <f>DKB!L54</f>
      </c>
      <c r="H48" s="236">
        <f>DKB!L55</f>
      </c>
      <c r="I48" s="237" t="s">
        <v>62</v>
      </c>
      <c r="J48" s="238">
        <f>DKB!N55</f>
      </c>
      <c r="K48" s="267">
        <f>DKB!N54</f>
      </c>
      <c r="L48" s="209"/>
      <c r="M48" s="210"/>
      <c r="N48" s="280"/>
      <c r="O48" s="403" t="s">
        <v>105</v>
      </c>
      <c r="P48" s="403"/>
      <c r="Q48" s="404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8" t="s">
        <v>33</v>
      </c>
      <c r="R1" s="468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Robert Rammler</cp:lastModifiedBy>
  <cp:lastPrinted>2019-06-21T09:14:36Z</cp:lastPrinted>
  <dcterms:created xsi:type="dcterms:W3CDTF">1998-03-09T21:09:14Z</dcterms:created>
  <dcterms:modified xsi:type="dcterms:W3CDTF">2019-06-21T09:15:41Z</dcterms:modified>
  <cp:category/>
  <cp:version/>
  <cp:contentType/>
  <cp:contentStatus/>
</cp:coreProperties>
</file>